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220" windowHeight="12375"/>
  </bookViews>
  <sheets>
    <sheet name="Sheet0" sheetId="1" r:id="rId1"/>
    <sheet name="Sheet1" sheetId="2" r:id="rId2"/>
  </sheets>
  <definedNames>
    <definedName name="_xlnm._FilterDatabase" localSheetId="0" hidden="1">Sheet0!$C$1:$G$1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10" name="ID_B2300EBB9E2F4AF6BA2904D4DBC82F7C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0825" y="182880"/>
          <a:ext cx="1714500" cy="10001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4" name="ID_402E24FCE5D842C3A4864A71048E5B8D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060825" y="1198880"/>
          <a:ext cx="1847850" cy="12287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2" name="ID_A22321D711264B3E9A56C838F51372E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060825" y="1706880"/>
          <a:ext cx="1571625" cy="8096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6" name="ID_98C780F71AAD49F0A0E743DA7A63E387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4060825" y="2214880"/>
          <a:ext cx="2009775" cy="8572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3" name="ID_B981EB3FA6CB4A0E9674155661D7301D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4060825" y="2722880"/>
          <a:ext cx="1943100" cy="12192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4" name="ID_589A6A7688C04A32A9A015E8067EDA15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4060825" y="3230880"/>
          <a:ext cx="1000125" cy="18097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6" name="ID_6905B5B2841745909D5816195DB4997E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4060825" y="3738880"/>
          <a:ext cx="1809750" cy="8572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7" name="ID_2950204D786F4D8A8026451AB7DE491C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4060825" y="4754880"/>
          <a:ext cx="1952625" cy="11430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9" name="ID_C5B5D1DA60CC499BA86E60DBFE3ABA3E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4060825" y="5262880"/>
          <a:ext cx="1752600" cy="8572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9" name="ID_DEF3B3D091E74E95A5C9AD03282CE078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4060825" y="5770880"/>
          <a:ext cx="1371600" cy="11334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70" name="ID_1818DECB8FAD44F2844DDC270FE6D7FF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4060825" y="6278880"/>
          <a:ext cx="1714500" cy="10477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71" name="ID_CED98B642D764BF39C58FEC2D8AF45D5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4060825" y="6786880"/>
          <a:ext cx="1952625" cy="7524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72" name="ID_84F8424D6D2842959A8ACBF26CAFF15C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4060825" y="7294880"/>
          <a:ext cx="1666875" cy="7048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73" name="ID_7E4DC2A86D894968A4E08E0C782D4BFF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4060825" y="7802880"/>
          <a:ext cx="1809750" cy="6667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74" name="ID_28B18B5E5E984D0F82C6D2BCA66AE6A2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4060825" y="8310880"/>
          <a:ext cx="1857375" cy="13335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75" name="ID_E04460269961413AB7D4C3033C497EA8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4060825" y="8818880"/>
          <a:ext cx="1809750" cy="9048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76" name="ID_6BEB431D57B44174A8D3E50C23A29D32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4060825" y="9326880"/>
          <a:ext cx="1514475" cy="14287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77" name="ID_7A715B2ED9554DFE93CEB854FCBA71CD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4060825" y="9834880"/>
          <a:ext cx="1790700" cy="7524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78" name="ID_74EA37B118EB473DAA8AE5384EA76AF6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4060825" y="10342880"/>
          <a:ext cx="1609725" cy="8191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79" name="ID_2B596404A6CF459391EA8D33EA007FB7"/>
        <xdr:cNvPicPr>
          <a:picLocks noChangeAspect="1"/>
        </xdr:cNvPicPr>
      </xdr:nvPicPr>
      <xdr:blipFill>
        <a:blip r:embed="rId20"/>
        <a:stretch>
          <a:fillRect/>
        </a:stretch>
      </xdr:blipFill>
      <xdr:spPr>
        <a:xfrm>
          <a:off x="4060825" y="10850880"/>
          <a:ext cx="1809750" cy="13811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80" name="ID_CAEE33BBA08A43138E6D7BA9F1E8AE84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4060825" y="11358880"/>
          <a:ext cx="1695450" cy="9334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81" name="ID_24D503D0F2C84C80A1947C0FCDC67F04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4060825" y="182880"/>
          <a:ext cx="1552575" cy="12858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82" name="ID_C63636ADDBC84475B40387ADE416751F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4060825" y="4246880"/>
          <a:ext cx="1562100" cy="10287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" name="ID_DD0B35BE1C1846AFAE5A91C18D8BF737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11137900" y="647700"/>
          <a:ext cx="2886075" cy="20383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" name="ID_10F21CC2191A4322A66DAB88B62E4492"/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>
          <a:off x="8357870" y="4203700"/>
          <a:ext cx="2514600" cy="7620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" name="ID_D78362BAB84341D09EBE87CFE089FAB6"/>
        <xdr:cNvPicPr>
          <a:picLocks noChangeAspect="1"/>
        </xdr:cNvPicPr>
      </xdr:nvPicPr>
      <xdr:blipFill>
        <a:blip r:embed="rId26"/>
        <a:stretch>
          <a:fillRect/>
        </a:stretch>
      </xdr:blipFill>
      <xdr:spPr>
        <a:xfrm>
          <a:off x="9881870" y="17799685"/>
          <a:ext cx="1952625" cy="8382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" name="ID_FE053B1C1C284C7E91D7A061A8049AE8"/>
        <xdr:cNvPicPr>
          <a:picLocks noChangeAspect="1"/>
        </xdr:cNvPicPr>
      </xdr:nvPicPr>
      <xdr:blipFill>
        <a:blip r:embed="rId27"/>
        <a:stretch>
          <a:fillRect/>
        </a:stretch>
      </xdr:blipFill>
      <xdr:spPr>
        <a:xfrm>
          <a:off x="9881870" y="24873585"/>
          <a:ext cx="2771775" cy="25622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" name="ID_6BF5A36425AA4D91825757A1D1F48D79"/>
        <xdr:cNvPicPr>
          <a:picLocks noChangeAspect="1"/>
        </xdr:cNvPicPr>
      </xdr:nvPicPr>
      <xdr:blipFill>
        <a:blip r:embed="rId28"/>
        <a:stretch>
          <a:fillRect/>
        </a:stretch>
      </xdr:blipFill>
      <xdr:spPr>
        <a:xfrm>
          <a:off x="9996170" y="26621105"/>
          <a:ext cx="1190625" cy="7620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7" name="ID_A0758027EC3542E9A7A96CCCCFF96514"/>
        <xdr:cNvPicPr>
          <a:picLocks noChangeAspect="1"/>
        </xdr:cNvPicPr>
      </xdr:nvPicPr>
      <xdr:blipFill>
        <a:blip r:embed="rId29"/>
        <a:stretch>
          <a:fillRect/>
        </a:stretch>
      </xdr:blipFill>
      <xdr:spPr>
        <a:xfrm>
          <a:off x="9881870" y="40304085"/>
          <a:ext cx="2800350" cy="14382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8" name="ID_E0DF7D023CFF4B00842F84B2DE78AB00"/>
        <xdr:cNvPicPr>
          <a:picLocks noChangeAspect="1"/>
        </xdr:cNvPicPr>
      </xdr:nvPicPr>
      <xdr:blipFill>
        <a:blip r:embed="rId30"/>
        <a:stretch>
          <a:fillRect/>
        </a:stretch>
      </xdr:blipFill>
      <xdr:spPr>
        <a:xfrm>
          <a:off x="9881870" y="42677715"/>
          <a:ext cx="3038475" cy="13335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9" name="ID_ADA7778FAA75492EBD422AE96AB05EB5"/>
        <xdr:cNvPicPr>
          <a:picLocks noChangeAspect="1"/>
        </xdr:cNvPicPr>
      </xdr:nvPicPr>
      <xdr:blipFill>
        <a:blip r:embed="rId31"/>
        <a:stretch>
          <a:fillRect/>
        </a:stretch>
      </xdr:blipFill>
      <xdr:spPr>
        <a:xfrm>
          <a:off x="9881870" y="45116115"/>
          <a:ext cx="2981325" cy="15716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1" name="ID_00A258E5A49E46D98CE89BBFDC9C1E69"/>
        <xdr:cNvPicPr>
          <a:picLocks noChangeAspect="1"/>
        </xdr:cNvPicPr>
      </xdr:nvPicPr>
      <xdr:blipFill>
        <a:blip r:embed="rId32"/>
        <a:stretch>
          <a:fillRect/>
        </a:stretch>
      </xdr:blipFill>
      <xdr:spPr>
        <a:xfrm>
          <a:off x="9881870" y="53800375"/>
          <a:ext cx="2571750" cy="12954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2" name="ID_16D5F4C84B464D8288903F7D1D3A361D"/>
        <xdr:cNvPicPr>
          <a:picLocks noChangeAspect="1"/>
        </xdr:cNvPicPr>
      </xdr:nvPicPr>
      <xdr:blipFill>
        <a:blip r:embed="rId33"/>
        <a:stretch>
          <a:fillRect/>
        </a:stretch>
      </xdr:blipFill>
      <xdr:spPr>
        <a:xfrm>
          <a:off x="9881870" y="60264675"/>
          <a:ext cx="2476500" cy="17621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3" name="ID_E3BD04C9BE3344B384A63D1F1AAB33D6"/>
        <xdr:cNvPicPr>
          <a:picLocks noChangeAspect="1"/>
        </xdr:cNvPicPr>
      </xdr:nvPicPr>
      <xdr:blipFill>
        <a:blip r:embed="rId34"/>
        <a:stretch>
          <a:fillRect/>
        </a:stretch>
      </xdr:blipFill>
      <xdr:spPr>
        <a:xfrm>
          <a:off x="9881870" y="69091175"/>
          <a:ext cx="809625" cy="628650"/>
        </a:xfrm>
        <a:prstGeom prst="rect">
          <a:avLst/>
        </a:prstGeom>
        <a:noFill/>
        <a:ln w="9525">
          <a:noFill/>
        </a:ln>
      </xdr:spPr>
    </xdr:pic>
  </etc:cellImage>
</etc:cellImages>
</file>

<file path=xl/sharedStrings.xml><?xml version="1.0" encoding="utf-8"?>
<sst xmlns="http://schemas.openxmlformats.org/spreadsheetml/2006/main" count="582" uniqueCount="319">
  <si>
    <t>序号</t>
  </si>
  <si>
    <t>区县</t>
  </si>
  <si>
    <t>所属单位名称</t>
  </si>
  <si>
    <t>商标</t>
  </si>
  <si>
    <t>监测类别</t>
  </si>
  <si>
    <t>监测地区</t>
  </si>
  <si>
    <t>申请日</t>
  </si>
  <si>
    <t>监测结果</t>
  </si>
  <si>
    <t>备注</t>
  </si>
  <si>
    <t>是否疑似存在侵权风险</t>
  </si>
  <si>
    <t>疑似侵权商标图样</t>
  </si>
  <si>
    <t>疑似风险商标注册地</t>
  </si>
  <si>
    <t>侵权商标注册人</t>
  </si>
  <si>
    <t>侵权商标注册号/申请号</t>
  </si>
  <si>
    <t>东昌府区</t>
  </si>
  <si>
    <t>聊城华瑞电气有限公司</t>
  </si>
  <si>
    <t>全球</t>
  </si>
  <si>
    <t>是</t>
  </si>
  <si>
    <t>瑞士</t>
  </si>
  <si>
    <t>USA HR BIOLOGY TECHNOLOGY CO., LTD.</t>
  </si>
  <si>
    <t>莘县</t>
  </si>
  <si>
    <t>山东嘉华生物科技股份有限公司</t>
  </si>
  <si>
    <t>否</t>
  </si>
  <si>
    <t>聊城市立海冷藏有限公司</t>
  </si>
  <si>
    <t>冠县</t>
  </si>
  <si>
    <t>山东百佳食品有限公司</t>
  </si>
  <si>
    <t>乖宝宠物食品集团股份有限公司</t>
  </si>
  <si>
    <t>山东齐鲁漆业有限公司</t>
  </si>
  <si>
    <t>阳谷县</t>
  </si>
  <si>
    <t>山东凤祥食品发展有限公司</t>
  </si>
  <si>
    <t>高新区</t>
  </si>
  <si>
    <t>鲁西集团</t>
  </si>
  <si>
    <t>美国</t>
  </si>
  <si>
    <t>BASF AGRO B.V., ARNHEM (NL), ZWEIGNIEDERLASSUNG FREIENBACH</t>
  </si>
  <si>
    <t xml:space="preserve">山东极景门窗有限公司
</t>
  </si>
  <si>
    <t>茌平区</t>
  </si>
  <si>
    <t>山东金号家纺集团有限公司</t>
  </si>
  <si>
    <t>山东瑞泽重工有限公司</t>
  </si>
  <si>
    <t>诺伯特智能装备(山东)有限公司</t>
  </si>
  <si>
    <t>高唐县</t>
  </si>
  <si>
    <t>山东时风(集团)有限责任公司</t>
  </si>
  <si>
    <t>山东双力现代农业装备有限公司</t>
  </si>
  <si>
    <t>聊城市博源节能科技有限公司</t>
  </si>
  <si>
    <t>波米科技有限公司</t>
  </si>
  <si>
    <t>临清市</t>
  </si>
  <si>
    <t>临清三和纺织集团有限公司</t>
  </si>
  <si>
    <t>吉邦(山东)服装有限公司</t>
  </si>
  <si>
    <t>山东金蚂蚁塑业有限公司（塑料薄膜）</t>
  </si>
  <si>
    <t>东阿县</t>
  </si>
  <si>
    <t>东阿阿华医疗科技有限公司</t>
  </si>
  <si>
    <t>山东华鲁制药有限公司</t>
  </si>
  <si>
    <t>山东松立机械有限公司</t>
  </si>
  <si>
    <t>聊城源自然生物科技有限公司</t>
  </si>
  <si>
    <t>经济开发区</t>
  </si>
  <si>
    <t>　　山东博顿经贸发展有限公司</t>
  </si>
  <si>
    <t>　　山东鸿发进出口贸易有限公司</t>
  </si>
  <si>
    <t>　　山东凤祥食品发展有限公司</t>
  </si>
  <si>
    <t>　　山东蓝尔沃商贸有限公司</t>
  </si>
  <si>
    <t>　　山东聊城鲁岳汽车电机有限公司</t>
  </si>
  <si>
    <t>巴西</t>
  </si>
  <si>
    <t>ASTECPRO COMERCIO E IMPORTACAO LTDA</t>
  </si>
  <si>
    <t>　　聊城昊天农产品有限公司</t>
  </si>
  <si>
    <t>　　山东维伟动力新能源科技有限公司</t>
  </si>
  <si>
    <t>　　山东东阿钢球集团有限公司</t>
  </si>
  <si>
    <t>　　临清市汇丰贸易有限公司</t>
  </si>
  <si>
    <t>茌平县</t>
  </si>
  <si>
    <t>　　茌平鲁环汽车散热器有限公司</t>
  </si>
  <si>
    <t>哈萨克斯坦</t>
  </si>
  <si>
    <t>ISLAMKUL FARKHAT MARATULY</t>
  </si>
  <si>
    <t>　　山东肯石重工机械有限公司</t>
  </si>
  <si>
    <t>　　山东金帝精密机械科技股份有限公司</t>
  </si>
  <si>
    <t>英国</t>
  </si>
  <si>
    <t>SECRETARY OF STATE FOR ENERGY SECURITY AND NET ZERO</t>
  </si>
  <si>
    <t>UK00004216764</t>
  </si>
  <si>
    <t>　　山东乐易乐器科技有限公司</t>
  </si>
  <si>
    <t>　　聊城科玛进出口有限公司</t>
  </si>
  <si>
    <t>山东阳谷华泰化工股份有限公司</t>
  </si>
  <si>
    <t>　　茌平县嘉华塑胶有限公司</t>
  </si>
  <si>
    <t>　　聊城市德通交通器材制造有限公司</t>
  </si>
  <si>
    <t>　　聊城哈曼金属材料有限公司</t>
  </si>
  <si>
    <t>　　聊城市纳新进出口有限公司</t>
  </si>
  <si>
    <t>　　聊城永恒汽车零配件有限公司</t>
  </si>
  <si>
    <t>　　聊城索丽塔工艺品有限公司</t>
  </si>
  <si>
    <t>　　山东景阳岗金属设备有限公司</t>
  </si>
  <si>
    <t>　　山东渤圣新材料有限公司</t>
  </si>
  <si>
    <t>　　聊城汝曼商贸有限公司</t>
  </si>
  <si>
    <t>韩国</t>
  </si>
  <si>
    <t>이지원</t>
  </si>
  <si>
    <t>4020250104343</t>
  </si>
  <si>
    <t>　　聊城市金泉工程机械有限公司</t>
  </si>
  <si>
    <t>　　聊城市统旺进出口有限公司</t>
  </si>
  <si>
    <t>　　临清市诺尔轴承有限公司</t>
  </si>
  <si>
    <t>秘鲁</t>
  </si>
  <si>
    <t>HOMECENTERS PERUANOS S.A.</t>
  </si>
  <si>
    <t>000045364-2025</t>
  </si>
  <si>
    <t>　　山东省俏月亮工艺品有限公司</t>
  </si>
  <si>
    <t>山东龙泰激光设备有限公司</t>
  </si>
  <si>
    <t>　聊城福斯汽车配件有限公司</t>
  </si>
  <si>
    <t>F &amp; S ENGRAVING, INC.</t>
  </si>
  <si>
    <t>　临清三和纺织集团有限公司</t>
  </si>
  <si>
    <t>山东鑫亚格林鲍尔燃油系统有限公司</t>
  </si>
  <si>
    <t>　　聊城易通机械配件有限公司</t>
  </si>
  <si>
    <t>　　山东恒发卫生用品有限公司</t>
  </si>
  <si>
    <t>聊城汇创电机有限公司</t>
  </si>
  <si>
    <t>高唐县宇康达工贸有限公司</t>
  </si>
  <si>
    <t>阳谷昊泉机械有限公司</t>
  </si>
  <si>
    <t>山东省迪伯特机械有限公司</t>
  </si>
  <si>
    <t>DEBOT MACHINERY (SHANDONG) CO., LTD.</t>
  </si>
  <si>
    <t>000003937-2025</t>
  </si>
  <si>
    <t>聊城市恒春源机械设备有限公司</t>
  </si>
  <si>
    <t>山东产研强远激光科技有限公司</t>
  </si>
  <si>
    <t>聊城昊天机械设备有限公司</t>
  </si>
  <si>
    <t>山东克莱尔环境科技有限公司</t>
  </si>
  <si>
    <t>山东尚禾经贸有限公司</t>
  </si>
  <si>
    <t>山东赛玛机械科技有限公司</t>
  </si>
  <si>
    <t>俄罗斯</t>
  </si>
  <si>
    <t>ОБЩЕСТВО С ОГРАНИЧЕННОЙ ОТВЕТСТВЕННОСТЬЮ "МКА СОЗИДАНИЕ"</t>
  </si>
  <si>
    <t>聊城市沃尔润激光科技有限公司</t>
  </si>
  <si>
    <t>聊城全超新材料有限公司</t>
  </si>
  <si>
    <t>山东省酷月工艺品有限公司</t>
  </si>
  <si>
    <t>聊城市润国进出口有限公司</t>
  </si>
  <si>
    <t>聊城市福斯特激光科技有限公司</t>
  </si>
  <si>
    <t>聊城市显铭光电设备有限公司</t>
  </si>
  <si>
    <t>临清市芳坤户外用品厂</t>
  </si>
  <si>
    <t>聊城扬帆田一机械有限公司</t>
  </si>
  <si>
    <t>山东曼恩机械设备有限公司</t>
  </si>
  <si>
    <t>山东一林精工科技有限公司</t>
  </si>
  <si>
    <t>印度尼西亚</t>
  </si>
  <si>
    <t>LIU SHUHUA</t>
  </si>
  <si>
    <t>DID2025026019</t>
  </si>
  <si>
    <t>山东歆畅工业科技有限公司</t>
  </si>
  <si>
    <t>莘县生辉不锈钢制品有限公司</t>
  </si>
  <si>
    <t>　　聊城精耐机械配件有限公司</t>
  </si>
  <si>
    <t>　　山东鸿丰电气集团有限公司</t>
  </si>
  <si>
    <t>四、拟赴国外参展企业</t>
  </si>
  <si>
    <t>企业名称</t>
  </si>
  <si>
    <t>法人</t>
  </si>
  <si>
    <t>主营产品</t>
  </si>
  <si>
    <t>国外展会名称</t>
  </si>
  <si>
    <t>拟参展时间</t>
  </si>
  <si>
    <t>联系人</t>
  </si>
  <si>
    <t>联系电话</t>
  </si>
  <si>
    <t>电子邮箱</t>
  </si>
  <si>
    <t>在中国有无商标</t>
  </si>
  <si>
    <t>主商标</t>
  </si>
  <si>
    <t>在德国有无商标</t>
  </si>
  <si>
    <t>在欧盟有无商标</t>
  </si>
  <si>
    <t>山东山石麦尔乐器有限公司</t>
  </si>
  <si>
    <t>刘冰</t>
  </si>
  <si>
    <t>乐器、乐器配件、音响</t>
  </si>
  <si>
    <t>美国阿纳海姆灯光乐器展会</t>
  </si>
  <si>
    <t>2026年1月22-24号</t>
  </si>
  <si>
    <t>export@ssmii.com</t>
  </si>
  <si>
    <t>展会每年都去</t>
  </si>
  <si>
    <t>山东金帝精密机械科技股份有限公司</t>
  </si>
  <si>
    <t>郑广会</t>
  </si>
  <si>
    <t>轴承配件、汽车零部件</t>
  </si>
  <si>
    <t>德国汉诺威国际工业博览会</t>
  </si>
  <si>
    <t>2025年3月31日-4月4日</t>
  </si>
  <si>
    <t>赵培振</t>
  </si>
  <si>
    <t>1805342273@qq.com</t>
  </si>
  <si>
    <t>山东力得汽车科技股份有限公司</t>
  </si>
  <si>
    <t>李路峰</t>
  </si>
  <si>
    <t>制动器，制动蹄等</t>
  </si>
  <si>
    <t>印度尼西亚（雅加达）国际商用车展-IIBT</t>
  </si>
  <si>
    <t>2025年5月21日-23日</t>
  </si>
  <si>
    <t>韩雪</t>
  </si>
  <si>
    <t>michelle@lidebrake.com</t>
  </si>
  <si>
    <t>聊城市德通交通器材制造有限公司</t>
  </si>
  <si>
    <t>赵涛</t>
  </si>
  <si>
    <t>刘爱喜</t>
  </si>
  <si>
    <t>山东骏程金属科技有限公司</t>
  </si>
  <si>
    <t>孙谱</t>
  </si>
  <si>
    <t>申素惠</t>
  </si>
  <si>
    <t>茌平新迪装饰建材有限公司</t>
  </si>
  <si>
    <t>徐会明</t>
  </si>
  <si>
    <t>刘洋</t>
  </si>
  <si>
    <t>山东福鸿源轴承有限公司</t>
  </si>
  <si>
    <t>李桂华</t>
  </si>
  <si>
    <t>轴承</t>
  </si>
  <si>
    <t>中国山东出口商品（吉达）展览会</t>
  </si>
  <si>
    <t>4月15-17日</t>
  </si>
  <si>
    <t>陈爱玲</t>
  </si>
  <si>
    <t>Eileen@fhybearing.com</t>
  </si>
  <si>
    <t>临清</t>
  </si>
  <si>
    <t>临清市诺尔轴承有限公司</t>
  </si>
  <si>
    <t>陈保合</t>
  </si>
  <si>
    <t>中国山东出口商品（中东欧）展览会</t>
  </si>
  <si>
    <t>6月26-28日</t>
  </si>
  <si>
    <t>沈鸿旭</t>
  </si>
  <si>
    <t>henry@nuoerbearing.cn</t>
  </si>
  <si>
    <t>临清市九图机械配件有限公司</t>
  </si>
  <si>
    <t>王国军</t>
  </si>
  <si>
    <t>挖掘机配件</t>
  </si>
  <si>
    <t>第25届印尼建筑工程机械设备及材料展览会</t>
  </si>
  <si>
    <t>9月10-13日</t>
  </si>
  <si>
    <t>438790638@qq.com</t>
  </si>
  <si>
    <t>印度第十三届工程机械 建筑机械展览会</t>
  </si>
  <si>
    <t>12月9-13日</t>
  </si>
  <si>
    <t>赫锐德（山东）智能科技有限公司</t>
  </si>
  <si>
    <t>蒋兴超</t>
  </si>
  <si>
    <t>智能装备、高空作业平台</t>
  </si>
  <si>
    <t>俄罗斯莫斯科国际建筑及工程机械展览会（CTTExpo）</t>
  </si>
  <si>
    <t>2025年5月27日-30日</t>
  </si>
  <si>
    <t>肖德志</t>
  </si>
  <si>
    <t>18963560658</t>
  </si>
  <si>
    <t>w15069509999@163.com</t>
  </si>
  <si>
    <t>2025年英国  Vertikal Days https://vertika Idays.net/</t>
  </si>
  <si>
    <t>2025年9月10日-11日</t>
  </si>
  <si>
    <t xml:space="preserve">2025年意大利国际起重、工业及港口搬运和重型运输展览会 The Lifting   Industrial &amp;
Port Handling Show
https://gisexpo.it/en/the- show/      </t>
  </si>
  <si>
    <t>2025年9月25日-27日</t>
  </si>
  <si>
    <t>宋继勇</t>
  </si>
  <si>
    <t>旋挖钻机用截齿，铣刨齿</t>
  </si>
  <si>
    <t>德国宝马工程机械展</t>
  </si>
  <si>
    <t>2025.4.7-2025.4.13</t>
  </si>
  <si>
    <t>张建国</t>
  </si>
  <si>
    <t>allan@rockbits.cn</t>
  </si>
  <si>
    <t>阳谷</t>
  </si>
  <si>
    <t>山东景阳岗金属设备有限公司</t>
  </si>
  <si>
    <t>谷英梅</t>
  </si>
  <si>
    <t>精密不锈钢零部件</t>
  </si>
  <si>
    <t>德国汉诺威工业展</t>
  </si>
  <si>
    <t>2025.3.31-2025.4.7</t>
  </si>
  <si>
    <t>张绍良</t>
  </si>
  <si>
    <t>shaoliang.zhang@jygcasting.com</t>
  </si>
  <si>
    <t>山东泰福莱斯工程机械有限公司</t>
  </si>
  <si>
    <t>吕寻才</t>
  </si>
  <si>
    <t>混凝土振动棒、混凝土振动器</t>
  </si>
  <si>
    <t>程玉静</t>
  </si>
  <si>
    <t>aprilcheng@tflexindustries.com</t>
  </si>
  <si>
    <t>山东时风（集团）有限责任公司</t>
  </si>
  <si>
    <t>刘成强</t>
  </si>
  <si>
    <t>三轮车、农用车、帘子布</t>
  </si>
  <si>
    <t>泰国化纤展会</t>
  </si>
  <si>
    <t>3月10日-3月18日</t>
  </si>
  <si>
    <t>任树强</t>
  </si>
  <si>
    <t>33421785@qq.com</t>
  </si>
  <si>
    <t>高唐</t>
  </si>
  <si>
    <t>山东维克多利纸业有限责任公司</t>
  </si>
  <si>
    <t>刘绅礼</t>
  </si>
  <si>
    <t>纸制品、文具</t>
  </si>
  <si>
    <t>日本东京办公文具展ISOT</t>
  </si>
  <si>
    <t>7月2日-7月4日</t>
  </si>
  <si>
    <t>房传宾</t>
  </si>
  <si>
    <t>13869503815</t>
  </si>
  <si>
    <t>fang3815@163.</t>
  </si>
  <si>
    <t>山东辰骐环保新材料科技有限公司</t>
  </si>
  <si>
    <t>王春香</t>
  </si>
  <si>
    <t>一次性环保纸浆餐具（纸盘、纸碗、打包盒等）</t>
  </si>
  <si>
    <t>广交会</t>
  </si>
  <si>
    <t>春季：4.23-27日，秋季10.23-27日</t>
  </si>
  <si>
    <t>苏明</t>
  </si>
  <si>
    <t>chbsu@126.com</t>
  </si>
  <si>
    <t>山东奥克特饲料添加剂有限公司</t>
  </si>
  <si>
    <t>任勉滨</t>
  </si>
  <si>
    <t>工业酶制剂研发；复合微生物肥料研发；食品添加剂生产；饲料添加剂生产</t>
  </si>
  <si>
    <t>德国汉诺威畜牧展EUROTIER</t>
  </si>
  <si>
    <t>3月12-3月14日</t>
  </si>
  <si>
    <t>曹勇</t>
  </si>
  <si>
    <t>18963576036@163.com</t>
  </si>
  <si>
    <t>2024美国家禽及饲料展IPPE</t>
  </si>
  <si>
    <t>4月24日-4月26日</t>
  </si>
  <si>
    <t>18963576036@164.com</t>
  </si>
  <si>
    <t>山东顺兴劳保用品有限公司</t>
  </si>
  <si>
    <t xml:space="preserve"> 董玉兰</t>
  </si>
  <si>
    <t>劳动保护用品生产；特种劳动防护用品生产</t>
  </si>
  <si>
    <t>2024年巴西圣保罗国际安全及防护展览会</t>
  </si>
  <si>
    <t>11月4-11月7日</t>
  </si>
  <si>
    <t xml:space="preserve"> 李敏</t>
  </si>
  <si>
    <t>435376706@qq.com</t>
  </si>
  <si>
    <t>2024俄罗斯莫斯科安全劳保展</t>
  </si>
  <si>
    <t>12月10-12月13日</t>
  </si>
  <si>
    <t>435376707@qq.com</t>
  </si>
  <si>
    <t>山东荣达锦翼食品有限公司</t>
  </si>
  <si>
    <t>徐岩</t>
  </si>
  <si>
    <t>食品生产</t>
  </si>
  <si>
    <t>2024年法国国际食品展</t>
  </si>
  <si>
    <t>10月4-10月8日</t>
  </si>
  <si>
    <t>闫龙来</t>
  </si>
  <si>
    <t>高唐县嘉铭医疗器械有限公司</t>
  </si>
  <si>
    <t>刘洪芹</t>
  </si>
  <si>
    <t>第二类医疗器械生产；医用口罩生产；卫生用品和一次性使用医疗用品生产。</t>
  </si>
  <si>
    <t>2024年第56届德国杜塞尔多夫医疗展-迪拜</t>
  </si>
  <si>
    <t>1月27-1月30日</t>
  </si>
  <si>
    <t>15964353856@163.com</t>
  </si>
  <si>
    <t>2024年第56届德国杜塞尔多夫医疗展-东京</t>
  </si>
  <si>
    <t>10月1-10月3日</t>
  </si>
  <si>
    <t>15964353856@164.com</t>
  </si>
  <si>
    <t>高唐览胜国际贸易有限公司</t>
  </si>
  <si>
    <t>EUROTIER德国汉诺威国际畜牧展</t>
  </si>
  <si>
    <t>未定</t>
  </si>
  <si>
    <t>山东恒迪数控设备有限公司</t>
  </si>
  <si>
    <t>张如青</t>
  </si>
  <si>
    <t>数控机床制造；数控机床销售；建筑材料生产专用机械制造；建筑材料销售</t>
  </si>
  <si>
    <t>莫斯科门窗玻璃展</t>
  </si>
  <si>
    <t>3月11日-3月14日</t>
  </si>
  <si>
    <t>李长松</t>
  </si>
  <si>
    <t>中通客车股份有限公司</t>
  </si>
  <si>
    <t>王兴富</t>
  </si>
  <si>
    <t>新能源客车</t>
  </si>
  <si>
    <t>比利时世界客车展</t>
  </si>
  <si>
    <t>10.3-9</t>
  </si>
  <si>
    <t>田野</t>
  </si>
  <si>
    <t>开发区</t>
  </si>
  <si>
    <t>昌泺（聊城）智能制造有限公司</t>
  </si>
  <si>
    <t>王立林</t>
  </si>
  <si>
    <t>中大型内燃机机体</t>
  </si>
  <si>
    <t>2025年3月31号-4月5号</t>
  </si>
  <si>
    <t>任冠武</t>
  </si>
  <si>
    <t>573438140@qq.com</t>
  </si>
  <si>
    <t>俄罗斯铸造展</t>
  </si>
  <si>
    <t>7月份</t>
  </si>
  <si>
    <t>山东贞元汽车车轮有限公司</t>
  </si>
  <si>
    <t>胡爱君</t>
  </si>
  <si>
    <t>轮辐、轮辋、钢制车轮</t>
  </si>
  <si>
    <t>2025年4月俄罗斯国际轮胎和橡胶展览会（TIRES &amp; RUBBER 2025)</t>
  </si>
  <si>
    <t>2025年4月15-18日</t>
  </si>
  <si>
    <t>杜永强</t>
  </si>
  <si>
    <t>18963537007@163.com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</si>
</sst>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sz val="11"/>
      <name val="方正楷体_GBK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sz val="11"/>
      <color rgb="FF000000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" fillId="3" borderId="9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12" applyNumberFormat="0" applyAlignment="0" applyProtection="0">
      <alignment vertical="center"/>
    </xf>
    <xf numFmtId="0" fontId="17" fillId="5" borderId="13" applyNumberFormat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6" borderId="14" applyNumberFormat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7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Border="1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  <protection locked="0" hidden="1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NumberForma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 applyProtection="1">
      <alignment horizontal="center" vertical="center"/>
      <protection hidden="1"/>
    </xf>
    <xf numFmtId="0" fontId="5" fillId="0" borderId="1" xfId="0" applyFont="1" applyBorder="1" applyAlignment="1" applyProtection="1">
      <alignment horizontal="center" vertical="center"/>
      <protection locked="0" hidden="1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2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 applyProtection="1">
      <alignment horizontal="center" vertical="center"/>
      <protection hidden="1"/>
    </xf>
    <xf numFmtId="0" fontId="6" fillId="0" borderId="4" xfId="0" applyFont="1" applyFill="1" applyBorder="1" applyAlignment="1" applyProtection="1">
      <alignment horizontal="center" vertical="center"/>
      <protection locked="0" hidden="1"/>
    </xf>
    <xf numFmtId="0" fontId="2" fillId="0" borderId="0" xfId="0" applyFont="1" applyFill="1" applyAlignment="1" applyProtection="1">
      <alignment horizontal="center" vertical="center"/>
      <protection locked="0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/>
      <protection hidden="1"/>
    </xf>
    <xf numFmtId="0" fontId="6" fillId="0" borderId="1" xfId="0" applyFont="1" applyFill="1" applyBorder="1" applyAlignment="1" applyProtection="1">
      <alignment horizontal="center" vertical="center"/>
      <protection locked="0" hidden="1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hidden="1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 hidden="1"/>
    </xf>
    <xf numFmtId="0" fontId="0" fillId="0" borderId="1" xfId="0" applyBorder="1" applyAlignment="1" applyProtection="1">
      <alignment horizontal="center" vertical="center"/>
      <protection hidden="1"/>
    </xf>
    <xf numFmtId="0" fontId="0" fillId="0" borderId="1" xfId="0" applyBorder="1" applyAlignment="1" applyProtection="1">
      <alignment horizontal="center" vertical="center"/>
      <protection locked="0" hidden="1"/>
    </xf>
    <xf numFmtId="0" fontId="0" fillId="0" borderId="1" xfId="0" applyFill="1" applyBorder="1" applyAlignment="1" applyProtection="1">
      <alignment horizontal="center" vertical="center"/>
      <protection hidden="1"/>
    </xf>
    <xf numFmtId="0" fontId="0" fillId="0" borderId="1" xfId="0" applyFill="1" applyBorder="1" applyAlignment="1" applyProtection="1">
      <alignment horizontal="center" vertical="center"/>
      <protection locked="0" hidden="1"/>
    </xf>
    <xf numFmtId="0" fontId="0" fillId="0" borderId="1" xfId="0" applyFill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 applyProtection="1">
      <alignment horizontal="center" vertical="center"/>
      <protection locked="0" hidden="1"/>
    </xf>
    <xf numFmtId="14" fontId="2" fillId="0" borderId="4" xfId="0" applyNumberFormat="1" applyFont="1" applyFill="1" applyBorder="1" applyAlignment="1">
      <alignment horizontal="center" vertical="center"/>
    </xf>
    <xf numFmtId="14" fontId="2" fillId="0" borderId="5" xfId="0" applyNumberFormat="1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 vertical="center"/>
    </xf>
    <xf numFmtId="14" fontId="2" fillId="0" borderId="6" xfId="0" applyNumberFormat="1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4" fontId="0" fillId="0" borderId="6" xfId="0" applyNumberFormat="1" applyFill="1" applyBorder="1" applyAlignment="1">
      <alignment horizontal="center" vertical="center"/>
    </xf>
    <xf numFmtId="14" fontId="0" fillId="0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6" xfId="0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4" fontId="0" fillId="0" borderId="6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4" fontId="0" fillId="0" borderId="6" xfId="0" applyNumberFormat="1" applyFill="1" applyBorder="1" applyAlignment="1">
      <alignment horizontal="center" vertical="center" wrapText="1"/>
    </xf>
    <xf numFmtId="14" fontId="0" fillId="0" borderId="1" xfId="0" applyNumberFormat="1" applyFill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/>
    </xf>
    <xf numFmtId="0" fontId="2" fillId="0" borderId="7" xfId="0" applyNumberFormat="1" applyFont="1" applyFill="1" applyBorder="1" applyAlignment="1">
      <alignment horizontal="center" vertical="center"/>
    </xf>
    <xf numFmtId="14" fontId="2" fillId="0" borderId="4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/>
    </xf>
    <xf numFmtId="14" fontId="2" fillId="0" borderId="8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14" fontId="0" fillId="0" borderId="8" xfId="0" applyNumberForma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14" fontId="0" fillId="0" borderId="8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0" borderId="8" xfId="0" applyNumberFormat="1" applyFill="1" applyBorder="1" applyAlignment="1">
      <alignment horizontal="center" vertical="center"/>
    </xf>
    <xf numFmtId="14" fontId="0" fillId="0" borderId="8" xfId="0" applyNumberFormat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 wrapText="1"/>
    </xf>
    <xf numFmtId="0" fontId="0" fillId="0" borderId="8" xfId="0" applyNumberFormat="1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0" fillId="0" borderId="1" xfId="0" applyNumberForma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9" Type="http://schemas.openxmlformats.org/officeDocument/2006/relationships/image" Target="media/image67.png"/><Relationship Id="rId8" Type="http://schemas.openxmlformats.org/officeDocument/2006/relationships/image" Target="media/image66.png"/><Relationship Id="rId7" Type="http://schemas.openxmlformats.org/officeDocument/2006/relationships/image" Target="media/image65.png"/><Relationship Id="rId6" Type="http://schemas.openxmlformats.org/officeDocument/2006/relationships/image" Target="media/image64.png"/><Relationship Id="rId5" Type="http://schemas.openxmlformats.org/officeDocument/2006/relationships/image" Target="media/image63.png"/><Relationship Id="rId4" Type="http://schemas.openxmlformats.org/officeDocument/2006/relationships/image" Target="media/image62.png"/><Relationship Id="rId34" Type="http://schemas.openxmlformats.org/officeDocument/2006/relationships/image" Target="media/image92.png"/><Relationship Id="rId33" Type="http://schemas.openxmlformats.org/officeDocument/2006/relationships/image" Target="media/image91.png"/><Relationship Id="rId32" Type="http://schemas.openxmlformats.org/officeDocument/2006/relationships/image" Target="media/image90.png"/><Relationship Id="rId31" Type="http://schemas.openxmlformats.org/officeDocument/2006/relationships/image" Target="media/image89.png"/><Relationship Id="rId30" Type="http://schemas.openxmlformats.org/officeDocument/2006/relationships/image" Target="media/image88.png"/><Relationship Id="rId3" Type="http://schemas.openxmlformats.org/officeDocument/2006/relationships/image" Target="media/image61.png"/><Relationship Id="rId29" Type="http://schemas.openxmlformats.org/officeDocument/2006/relationships/image" Target="media/image87.png"/><Relationship Id="rId28" Type="http://schemas.openxmlformats.org/officeDocument/2006/relationships/image" Target="media/image86.png"/><Relationship Id="rId27" Type="http://schemas.openxmlformats.org/officeDocument/2006/relationships/image" Target="media/image85.png"/><Relationship Id="rId26" Type="http://schemas.openxmlformats.org/officeDocument/2006/relationships/image" Target="media/image84.png"/><Relationship Id="rId25" Type="http://schemas.openxmlformats.org/officeDocument/2006/relationships/image" Target="media/image83.png"/><Relationship Id="rId24" Type="http://schemas.openxmlformats.org/officeDocument/2006/relationships/image" Target="media/image82.png"/><Relationship Id="rId23" Type="http://schemas.openxmlformats.org/officeDocument/2006/relationships/image" Target="media/image81.png"/><Relationship Id="rId22" Type="http://schemas.openxmlformats.org/officeDocument/2006/relationships/image" Target="media/image80.png"/><Relationship Id="rId21" Type="http://schemas.openxmlformats.org/officeDocument/2006/relationships/image" Target="media/image79.png"/><Relationship Id="rId20" Type="http://schemas.openxmlformats.org/officeDocument/2006/relationships/image" Target="media/image78.png"/><Relationship Id="rId2" Type="http://schemas.openxmlformats.org/officeDocument/2006/relationships/image" Target="media/image60.png"/><Relationship Id="rId19" Type="http://schemas.openxmlformats.org/officeDocument/2006/relationships/image" Target="media/image77.png"/><Relationship Id="rId18" Type="http://schemas.openxmlformats.org/officeDocument/2006/relationships/image" Target="media/image76.png"/><Relationship Id="rId17" Type="http://schemas.openxmlformats.org/officeDocument/2006/relationships/image" Target="media/image75.png"/><Relationship Id="rId16" Type="http://schemas.openxmlformats.org/officeDocument/2006/relationships/image" Target="media/image74.png"/><Relationship Id="rId15" Type="http://schemas.openxmlformats.org/officeDocument/2006/relationships/image" Target="media/image73.png"/><Relationship Id="rId14" Type="http://schemas.openxmlformats.org/officeDocument/2006/relationships/image" Target="media/image72.png"/><Relationship Id="rId13" Type="http://schemas.openxmlformats.org/officeDocument/2006/relationships/image" Target="media/image71.png"/><Relationship Id="rId12" Type="http://schemas.openxmlformats.org/officeDocument/2006/relationships/image" Target="media/image70.png"/><Relationship Id="rId11" Type="http://schemas.openxmlformats.org/officeDocument/2006/relationships/image" Target="media/image69.png"/><Relationship Id="rId10" Type="http://schemas.openxmlformats.org/officeDocument/2006/relationships/image" Target="media/image68.png"/><Relationship Id="rId1" Type="http://schemas.openxmlformats.org/officeDocument/2006/relationships/image" Target="media/image59.png"/></Relationships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www.wps.cn/officeDocument/2020/cellImage" Target="cellimag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9" Type="http://schemas.openxmlformats.org/officeDocument/2006/relationships/image" Target="../media/image58.png"/><Relationship Id="rId58" Type="http://schemas.openxmlformats.org/officeDocument/2006/relationships/image" Target="../media/image57.png"/><Relationship Id="rId57" Type="http://schemas.openxmlformats.org/officeDocument/2006/relationships/image" Target="../media/image56.png"/><Relationship Id="rId56" Type="http://schemas.openxmlformats.org/officeDocument/2006/relationships/image" Target="../media/image55.png"/><Relationship Id="rId55" Type="http://schemas.openxmlformats.org/officeDocument/2006/relationships/image" Target="../media/image54.png"/><Relationship Id="rId54" Type="http://schemas.openxmlformats.org/officeDocument/2006/relationships/image" Target="../media/image53.png"/><Relationship Id="rId53" Type="http://schemas.openxmlformats.org/officeDocument/2006/relationships/image" Target="../media/image52.png"/><Relationship Id="rId52" Type="http://schemas.openxmlformats.org/officeDocument/2006/relationships/image" Target="../media/image51.png"/><Relationship Id="rId51" Type="http://schemas.openxmlformats.org/officeDocument/2006/relationships/image" Target="../media/image50.png"/><Relationship Id="rId50" Type="http://schemas.openxmlformats.org/officeDocument/2006/relationships/image" Target="../media/image49.png"/><Relationship Id="rId5" Type="http://schemas.openxmlformats.org/officeDocument/2006/relationships/image" Target="../media/image5.png"/><Relationship Id="rId49" Type="http://schemas.openxmlformats.org/officeDocument/2006/relationships/image" Target="../media/image48.png"/><Relationship Id="rId48" Type="http://schemas.openxmlformats.org/officeDocument/2006/relationships/image" Target="../media/image47.png"/><Relationship Id="rId47" Type="http://schemas.openxmlformats.org/officeDocument/2006/relationships/image" Target="../media/image46.png"/><Relationship Id="rId46" Type="http://schemas.openxmlformats.org/officeDocument/2006/relationships/image" Target="../media/image45.png"/><Relationship Id="rId45" Type="http://schemas.openxmlformats.org/officeDocument/2006/relationships/image" Target="../media/image44.png"/><Relationship Id="rId44" Type="http://schemas.openxmlformats.org/officeDocument/2006/relationships/image" Target="../media/image43.png"/><Relationship Id="rId43" Type="http://schemas.openxmlformats.org/officeDocument/2006/relationships/image" Target="../media/image42.png"/><Relationship Id="rId42" Type="http://schemas.openxmlformats.org/officeDocument/2006/relationships/image" Target="../media/image41.png"/><Relationship Id="rId41" Type="http://schemas.openxmlformats.org/officeDocument/2006/relationships/image" Target="../media/image40.png"/><Relationship Id="rId40" Type="http://schemas.openxmlformats.org/officeDocument/2006/relationships/image" Target="../media/image39.png"/><Relationship Id="rId4" Type="http://schemas.openxmlformats.org/officeDocument/2006/relationships/image" Target="../media/image4.png"/><Relationship Id="rId39" Type="http://schemas.openxmlformats.org/officeDocument/2006/relationships/image" Target="../media/image38.png"/><Relationship Id="rId38" Type="http://schemas.openxmlformats.org/officeDocument/2006/relationships/image" Target="../media/image37.png"/><Relationship Id="rId37" Type="http://schemas.openxmlformats.org/officeDocument/2006/relationships/image" Target="../media/image36.png"/><Relationship Id="rId36" Type="http://schemas.openxmlformats.org/officeDocument/2006/relationships/image" Target="../media/image35.png"/><Relationship Id="rId35" Type="http://schemas.openxmlformats.org/officeDocument/2006/relationships/image" Target="../media/image34.png"/><Relationship Id="rId34" Type="http://schemas.openxmlformats.org/officeDocument/2006/relationships/image" Target="../media/image33.png"/><Relationship Id="rId33" Type="http://schemas.openxmlformats.org/officeDocument/2006/relationships/image" Target="../media/image32.png"/><Relationship Id="rId32" Type="http://schemas.openxmlformats.org/officeDocument/2006/relationships/image" Target="../media/image31.png"/><Relationship Id="rId31" Type="http://schemas.openxmlformats.org/officeDocument/2006/relationships/image" Target="../media/image30.png"/><Relationship Id="rId30" Type="http://schemas.openxmlformats.org/officeDocument/2006/relationships/image" Target="../media/image29.png"/><Relationship Id="rId3" Type="http://schemas.openxmlformats.org/officeDocument/2006/relationships/image" Target="../media/image3.png"/><Relationship Id="rId29" Type="http://schemas.openxmlformats.org/officeDocument/2006/relationships/image" Target="../media/image28.png"/><Relationship Id="rId28" Type="http://schemas.openxmlformats.org/officeDocument/2006/relationships/image" Target="../media/image27.png"/><Relationship Id="rId27" Type="http://schemas.openxmlformats.org/officeDocument/2006/relationships/image" Target="../media/image26.png"/><Relationship Id="rId26" Type="http://schemas.openxmlformats.org/officeDocument/2006/relationships/image" Target="../media/image25.png"/><Relationship Id="rId25" Type="http://schemas.openxmlformats.org/officeDocument/2006/relationships/image" Target="../media/image24.png"/><Relationship Id="rId24" Type="http://schemas.openxmlformats.org/officeDocument/2006/relationships/image" Target="../media/image23.png"/><Relationship Id="rId23" Type="http://schemas.openxmlformats.org/officeDocument/2006/relationships/image" Target="../media/image22.png"/><Relationship Id="rId22" Type="http://schemas.openxmlformats.org/officeDocument/2006/relationships/image" Target="../media/image21.png"/><Relationship Id="rId21" Type="http://schemas.openxmlformats.org/officeDocument/2006/relationships/image" Target="../media/image20.png"/><Relationship Id="rId20" Type="http://schemas.openxmlformats.org/officeDocument/2006/relationships/image" Target="../media/image19.png"/><Relationship Id="rId2" Type="http://schemas.openxmlformats.org/officeDocument/2006/relationships/image" Target="../media/image2.png"/><Relationship Id="rId19" Type="http://schemas.openxmlformats.org/officeDocument/2006/relationships/image" Target="../media/image18.png"/><Relationship Id="rId18" Type="http://schemas.openxmlformats.org/officeDocument/2006/relationships/image" Target="NULL" TargetMode="External"/><Relationship Id="rId17" Type="http://schemas.openxmlformats.org/officeDocument/2006/relationships/image" Target="../media/image17.jpeg"/><Relationship Id="rId16" Type="http://schemas.openxmlformats.org/officeDocument/2006/relationships/image" Target="../media/image16.png"/><Relationship Id="rId15" Type="http://schemas.openxmlformats.org/officeDocument/2006/relationships/image" Target="../media/image15.png"/><Relationship Id="rId14" Type="http://schemas.openxmlformats.org/officeDocument/2006/relationships/image" Target="../media/image14.png"/><Relationship Id="rId13" Type="http://schemas.openxmlformats.org/officeDocument/2006/relationships/image" Target="../media/image13.png"/><Relationship Id="rId12" Type="http://schemas.openxmlformats.org/officeDocument/2006/relationships/image" Target="../media/image12.png"/><Relationship Id="rId11" Type="http://schemas.openxmlformats.org/officeDocument/2006/relationships/image" Target="../media/image11.png"/><Relationship Id="rId10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175260</xdr:colOff>
      <xdr:row>26</xdr:row>
      <xdr:rowOff>15240</xdr:rowOff>
    </xdr:from>
    <xdr:to>
      <xdr:col>3</xdr:col>
      <xdr:colOff>1508760</xdr:colOff>
      <xdr:row>26</xdr:row>
      <xdr:rowOff>1348740</xdr:rowOff>
    </xdr:to>
    <xdr:pic>
      <xdr:nvPicPr>
        <xdr:cNvPr id="4" name="ID_13BB3B50B74E46B08BEB2FD28107B05D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6010" y="13477240"/>
          <a:ext cx="1333500" cy="1333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175895</xdr:colOff>
      <xdr:row>25</xdr:row>
      <xdr:rowOff>15240</xdr:rowOff>
    </xdr:from>
    <xdr:to>
      <xdr:col>3</xdr:col>
      <xdr:colOff>1508125</xdr:colOff>
      <xdr:row>25</xdr:row>
      <xdr:rowOff>792480</xdr:rowOff>
    </xdr:to>
    <xdr:pic>
      <xdr:nvPicPr>
        <xdr:cNvPr id="3" name="ID_3C2C3D14230B454D95AF43D8EDA9FCF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636645" y="12346940"/>
          <a:ext cx="1332230" cy="777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175260</xdr:colOff>
      <xdr:row>27</xdr:row>
      <xdr:rowOff>15240</xdr:rowOff>
    </xdr:from>
    <xdr:to>
      <xdr:col>3</xdr:col>
      <xdr:colOff>1508760</xdr:colOff>
      <xdr:row>27</xdr:row>
      <xdr:rowOff>1348740</xdr:rowOff>
    </xdr:to>
    <xdr:pic>
      <xdr:nvPicPr>
        <xdr:cNvPr id="5" name="ID_2436E88FFA0B4680ABFCD6533A9578C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636010" y="14925040"/>
          <a:ext cx="1333500" cy="1333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175260</xdr:colOff>
      <xdr:row>28</xdr:row>
      <xdr:rowOff>15240</xdr:rowOff>
    </xdr:from>
    <xdr:to>
      <xdr:col>3</xdr:col>
      <xdr:colOff>1508760</xdr:colOff>
      <xdr:row>28</xdr:row>
      <xdr:rowOff>1348740</xdr:rowOff>
    </xdr:to>
    <xdr:pic>
      <xdr:nvPicPr>
        <xdr:cNvPr id="6" name="ID_C6A885670FC548A381F4C3650FBC5E97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3636010" y="16329025"/>
          <a:ext cx="1333500" cy="1333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177800</xdr:colOff>
      <xdr:row>29</xdr:row>
      <xdr:rowOff>15240</xdr:rowOff>
    </xdr:from>
    <xdr:to>
      <xdr:col>3</xdr:col>
      <xdr:colOff>1505585</xdr:colOff>
      <xdr:row>29</xdr:row>
      <xdr:rowOff>1775460</xdr:rowOff>
    </xdr:to>
    <xdr:pic>
      <xdr:nvPicPr>
        <xdr:cNvPr id="7" name="ID_A5DC8657F31947F7B00FABE7897C0F88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3638550" y="17814925"/>
          <a:ext cx="1327785" cy="1760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80010</xdr:colOff>
      <xdr:row>30</xdr:row>
      <xdr:rowOff>80010</xdr:rowOff>
    </xdr:from>
    <xdr:to>
      <xdr:col>3</xdr:col>
      <xdr:colOff>1604010</xdr:colOff>
      <xdr:row>30</xdr:row>
      <xdr:rowOff>1181100</xdr:rowOff>
    </xdr:to>
    <xdr:pic>
      <xdr:nvPicPr>
        <xdr:cNvPr id="9" name="ID_2FCC2DDEA8344EDC8C9106EA4A17D8B8"/>
        <xdr:cNvPicPr>
          <a:picLocks noChangeAspect="1"/>
        </xdr:cNvPicPr>
      </xdr:nvPicPr>
      <xdr:blipFill>
        <a:blip r:embed="rId6"/>
        <a:srcRect b="27750"/>
        <a:stretch>
          <a:fillRect/>
        </a:stretch>
      </xdr:blipFill>
      <xdr:spPr>
        <a:xfrm>
          <a:off x="3540760" y="19848195"/>
          <a:ext cx="1524000" cy="1101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175260</xdr:colOff>
      <xdr:row>31</xdr:row>
      <xdr:rowOff>152400</xdr:rowOff>
    </xdr:from>
    <xdr:to>
      <xdr:col>3</xdr:col>
      <xdr:colOff>1676400</xdr:colOff>
      <xdr:row>31</xdr:row>
      <xdr:rowOff>1066800</xdr:rowOff>
    </xdr:to>
    <xdr:pic>
      <xdr:nvPicPr>
        <xdr:cNvPr id="22" name="ID_E1377F9F083E42FFA0AE4A5A2AFE807D"/>
        <xdr:cNvPicPr>
          <a:picLocks noChangeAspect="1"/>
        </xdr:cNvPicPr>
      </xdr:nvPicPr>
      <xdr:blipFill>
        <a:blip r:embed="rId7"/>
        <a:srcRect t="16500" b="23500"/>
        <a:stretch>
          <a:fillRect/>
        </a:stretch>
      </xdr:blipFill>
      <xdr:spPr>
        <a:xfrm>
          <a:off x="3636010" y="21215985"/>
          <a:ext cx="1501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80010</xdr:colOff>
      <xdr:row>32</xdr:row>
      <xdr:rowOff>76200</xdr:rowOff>
    </xdr:from>
    <xdr:to>
      <xdr:col>3</xdr:col>
      <xdr:colOff>1604010</xdr:colOff>
      <xdr:row>32</xdr:row>
      <xdr:rowOff>1554480</xdr:rowOff>
    </xdr:to>
    <xdr:pic>
      <xdr:nvPicPr>
        <xdr:cNvPr id="23" name="ID_662178E5CF5D41CC9E0A0D0E2A71E560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3540760" y="22282785"/>
          <a:ext cx="1524000" cy="1478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80010</xdr:colOff>
      <xdr:row>33</xdr:row>
      <xdr:rowOff>45720</xdr:rowOff>
    </xdr:from>
    <xdr:to>
      <xdr:col>3</xdr:col>
      <xdr:colOff>1604010</xdr:colOff>
      <xdr:row>33</xdr:row>
      <xdr:rowOff>845820</xdr:rowOff>
    </xdr:to>
    <xdr:pic>
      <xdr:nvPicPr>
        <xdr:cNvPr id="11" name="ID_3D2C9E4A6B494849960A5B8D97CD9D8D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3540760" y="23928705"/>
          <a:ext cx="1524000" cy="800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80010</xdr:colOff>
      <xdr:row>34</xdr:row>
      <xdr:rowOff>102870</xdr:rowOff>
    </xdr:from>
    <xdr:to>
      <xdr:col>3</xdr:col>
      <xdr:colOff>1604010</xdr:colOff>
      <xdr:row>34</xdr:row>
      <xdr:rowOff>453390</xdr:rowOff>
    </xdr:to>
    <xdr:pic>
      <xdr:nvPicPr>
        <xdr:cNvPr id="12" name="ID_A7B065DE9B9447E4A9F0317FAFE77EA9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3540760" y="24976455"/>
          <a:ext cx="1524000" cy="350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251460</xdr:colOff>
      <xdr:row>35</xdr:row>
      <xdr:rowOff>161925</xdr:rowOff>
    </xdr:from>
    <xdr:to>
      <xdr:col>3</xdr:col>
      <xdr:colOff>1584960</xdr:colOff>
      <xdr:row>35</xdr:row>
      <xdr:rowOff>771525</xdr:rowOff>
    </xdr:to>
    <xdr:pic>
      <xdr:nvPicPr>
        <xdr:cNvPr id="13" name="ID_3FBCC60E9C194932A81A7F90A8C7FB85"/>
        <xdr:cNvPicPr>
          <a:picLocks noChangeAspect="1"/>
        </xdr:cNvPicPr>
      </xdr:nvPicPr>
      <xdr:blipFill>
        <a:blip r:embed="rId11"/>
        <a:srcRect t="29571" b="24714"/>
        <a:stretch>
          <a:fillRect/>
        </a:stretch>
      </xdr:blipFill>
      <xdr:spPr>
        <a:xfrm>
          <a:off x="3712210" y="25822910"/>
          <a:ext cx="1333500" cy="609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232410</xdr:colOff>
      <xdr:row>36</xdr:row>
      <xdr:rowOff>171450</xdr:rowOff>
    </xdr:from>
    <xdr:to>
      <xdr:col>3</xdr:col>
      <xdr:colOff>1565910</xdr:colOff>
      <xdr:row>36</xdr:row>
      <xdr:rowOff>819150</xdr:rowOff>
    </xdr:to>
    <xdr:pic>
      <xdr:nvPicPr>
        <xdr:cNvPr id="14" name="ID_16BBCF40CAF04F6381B02BCF0CC67200"/>
        <xdr:cNvPicPr>
          <a:picLocks noChangeAspect="1"/>
        </xdr:cNvPicPr>
      </xdr:nvPicPr>
      <xdr:blipFill>
        <a:blip r:embed="rId12"/>
        <a:srcRect t="27429" b="24000"/>
        <a:stretch>
          <a:fillRect/>
        </a:stretch>
      </xdr:blipFill>
      <xdr:spPr>
        <a:xfrm>
          <a:off x="3693160" y="26746835"/>
          <a:ext cx="1333500" cy="647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213360</xdr:colOff>
      <xdr:row>37</xdr:row>
      <xdr:rowOff>85725</xdr:rowOff>
    </xdr:from>
    <xdr:to>
      <xdr:col>3</xdr:col>
      <xdr:colOff>1546860</xdr:colOff>
      <xdr:row>37</xdr:row>
      <xdr:rowOff>923925</xdr:rowOff>
    </xdr:to>
    <xdr:pic>
      <xdr:nvPicPr>
        <xdr:cNvPr id="15" name="ID_21B42A10B4584968B735B38379723F89"/>
        <xdr:cNvPicPr>
          <a:picLocks noChangeAspect="1"/>
        </xdr:cNvPicPr>
      </xdr:nvPicPr>
      <xdr:blipFill>
        <a:blip r:embed="rId13"/>
        <a:srcRect t="24571" b="12571"/>
        <a:stretch>
          <a:fillRect/>
        </a:stretch>
      </xdr:blipFill>
      <xdr:spPr>
        <a:xfrm>
          <a:off x="3674110" y="27588210"/>
          <a:ext cx="1333500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80010</xdr:colOff>
      <xdr:row>38</xdr:row>
      <xdr:rowOff>15240</xdr:rowOff>
    </xdr:from>
    <xdr:to>
      <xdr:col>3</xdr:col>
      <xdr:colOff>1604010</xdr:colOff>
      <xdr:row>38</xdr:row>
      <xdr:rowOff>1310640</xdr:rowOff>
    </xdr:to>
    <xdr:pic>
      <xdr:nvPicPr>
        <xdr:cNvPr id="16" name="ID_961D1F11E73F44F1B4FE068F28C98D73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3540760" y="28571825"/>
          <a:ext cx="1524000" cy="1295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80010</xdr:colOff>
      <xdr:row>39</xdr:row>
      <xdr:rowOff>123825</xdr:rowOff>
    </xdr:from>
    <xdr:to>
      <xdr:col>3</xdr:col>
      <xdr:colOff>1604010</xdr:colOff>
      <xdr:row>39</xdr:row>
      <xdr:rowOff>1095375</xdr:rowOff>
    </xdr:to>
    <xdr:pic>
      <xdr:nvPicPr>
        <xdr:cNvPr id="18" name="ID_847E7231EE6142F8A875B59967D02FCF"/>
        <xdr:cNvPicPr>
          <a:picLocks noChangeAspect="1"/>
        </xdr:cNvPicPr>
      </xdr:nvPicPr>
      <xdr:blipFill>
        <a:blip r:embed="rId15"/>
        <a:srcRect t="20875" b="15375"/>
        <a:stretch>
          <a:fillRect/>
        </a:stretch>
      </xdr:blipFill>
      <xdr:spPr>
        <a:xfrm>
          <a:off x="3540760" y="30128210"/>
          <a:ext cx="1524000" cy="971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80010</xdr:colOff>
      <xdr:row>40</xdr:row>
      <xdr:rowOff>15240</xdr:rowOff>
    </xdr:from>
    <xdr:to>
      <xdr:col>3</xdr:col>
      <xdr:colOff>1604010</xdr:colOff>
      <xdr:row>40</xdr:row>
      <xdr:rowOff>685800</xdr:rowOff>
    </xdr:to>
    <xdr:pic>
      <xdr:nvPicPr>
        <xdr:cNvPr id="21" name="ID_682C8CA652E844DEADA0B18A93009BE2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3540760" y="31238825"/>
          <a:ext cx="1524000" cy="670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20320</xdr:colOff>
      <xdr:row>41</xdr:row>
      <xdr:rowOff>15240</xdr:rowOff>
    </xdr:from>
    <xdr:to>
      <xdr:col>3</xdr:col>
      <xdr:colOff>1663700</xdr:colOff>
      <xdr:row>41</xdr:row>
      <xdr:rowOff>1188720</xdr:rowOff>
    </xdr:to>
    <xdr:pic>
      <xdr:nvPicPr>
        <xdr:cNvPr id="2" name="ID_5D05D1BFD724497FBE142A3CE4CC003D"/>
        <xdr:cNvPicPr>
          <a:picLocks noChangeAspect="1"/>
        </xdr:cNvPicPr>
      </xdr:nvPicPr>
      <xdr:blipFill>
        <a:blip r:embed="rId17" r:link="rId18"/>
        <a:stretch>
          <a:fillRect/>
        </a:stretch>
      </xdr:blipFill>
      <xdr:spPr>
        <a:xfrm>
          <a:off x="3481070" y="32153225"/>
          <a:ext cx="1643380" cy="11734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41910</xdr:colOff>
      <xdr:row>42</xdr:row>
      <xdr:rowOff>161925</xdr:rowOff>
    </xdr:from>
    <xdr:to>
      <xdr:col>3</xdr:col>
      <xdr:colOff>1565910</xdr:colOff>
      <xdr:row>42</xdr:row>
      <xdr:rowOff>1028700</xdr:rowOff>
    </xdr:to>
    <xdr:pic>
      <xdr:nvPicPr>
        <xdr:cNvPr id="17" name="ID_BEA3A7FFC5D84FC9A6446296446B0E32"/>
        <xdr:cNvPicPr>
          <a:picLocks noChangeAspect="1"/>
        </xdr:cNvPicPr>
      </xdr:nvPicPr>
      <xdr:blipFill>
        <a:blip r:embed="rId19"/>
        <a:srcRect t="24000" b="19125"/>
        <a:stretch>
          <a:fillRect/>
        </a:stretch>
      </xdr:blipFill>
      <xdr:spPr>
        <a:xfrm>
          <a:off x="3502660" y="33595310"/>
          <a:ext cx="1524000" cy="866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175260</xdr:colOff>
      <xdr:row>43</xdr:row>
      <xdr:rowOff>333375</xdr:rowOff>
    </xdr:from>
    <xdr:to>
      <xdr:col>3</xdr:col>
      <xdr:colOff>1508760</xdr:colOff>
      <xdr:row>43</xdr:row>
      <xdr:rowOff>904875</xdr:rowOff>
    </xdr:to>
    <xdr:pic>
      <xdr:nvPicPr>
        <xdr:cNvPr id="20" name="ID_8238ECF7261B4D26BF4B34A392825D2C"/>
        <xdr:cNvPicPr>
          <a:picLocks noChangeAspect="1"/>
        </xdr:cNvPicPr>
      </xdr:nvPicPr>
      <xdr:blipFill>
        <a:blip r:embed="rId20"/>
        <a:srcRect t="24851" b="30506"/>
        <a:stretch>
          <a:fillRect/>
        </a:stretch>
      </xdr:blipFill>
      <xdr:spPr>
        <a:xfrm>
          <a:off x="3636010" y="34884360"/>
          <a:ext cx="133350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176530</xdr:colOff>
      <xdr:row>44</xdr:row>
      <xdr:rowOff>228600</xdr:rowOff>
    </xdr:from>
    <xdr:to>
      <xdr:col>3</xdr:col>
      <xdr:colOff>1507490</xdr:colOff>
      <xdr:row>44</xdr:row>
      <xdr:rowOff>790575</xdr:rowOff>
    </xdr:to>
    <xdr:pic>
      <xdr:nvPicPr>
        <xdr:cNvPr id="19" name="ID_FD4D0E5678224C3DAE2CAFF53D05DFA2"/>
        <xdr:cNvPicPr>
          <a:picLocks noChangeAspect="1"/>
        </xdr:cNvPicPr>
      </xdr:nvPicPr>
      <xdr:blipFill>
        <a:blip r:embed="rId21"/>
        <a:srcRect t="21374" b="22328"/>
        <a:stretch>
          <a:fillRect/>
        </a:stretch>
      </xdr:blipFill>
      <xdr:spPr>
        <a:xfrm>
          <a:off x="3637280" y="35770185"/>
          <a:ext cx="1330960" cy="561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80010</xdr:colOff>
      <xdr:row>45</xdr:row>
      <xdr:rowOff>76200</xdr:rowOff>
    </xdr:from>
    <xdr:to>
      <xdr:col>3</xdr:col>
      <xdr:colOff>1604010</xdr:colOff>
      <xdr:row>45</xdr:row>
      <xdr:rowOff>819150</xdr:rowOff>
    </xdr:to>
    <xdr:pic>
      <xdr:nvPicPr>
        <xdr:cNvPr id="27" name="ID_09368DADC0CC40A1A6EF6404D25D1787"/>
        <xdr:cNvPicPr>
          <a:picLocks noChangeAspect="1"/>
        </xdr:cNvPicPr>
      </xdr:nvPicPr>
      <xdr:blipFill>
        <a:blip r:embed="rId22"/>
        <a:srcRect t="16373" b="14965"/>
        <a:stretch>
          <a:fillRect/>
        </a:stretch>
      </xdr:blipFill>
      <xdr:spPr>
        <a:xfrm>
          <a:off x="3540760" y="36519485"/>
          <a:ext cx="1524000" cy="742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46</xdr:row>
      <xdr:rowOff>121920</xdr:rowOff>
    </xdr:from>
    <xdr:to>
      <xdr:col>3</xdr:col>
      <xdr:colOff>1565910</xdr:colOff>
      <xdr:row>46</xdr:row>
      <xdr:rowOff>1645920</xdr:rowOff>
    </xdr:to>
    <xdr:pic>
      <xdr:nvPicPr>
        <xdr:cNvPr id="31" name="ID_F5B271A606D247E780171EFCBD644A50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3578860" y="37581205"/>
          <a:ext cx="1447800" cy="1524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80010</xdr:colOff>
      <xdr:row>47</xdr:row>
      <xdr:rowOff>80010</xdr:rowOff>
    </xdr:from>
    <xdr:to>
      <xdr:col>3</xdr:col>
      <xdr:colOff>1676400</xdr:colOff>
      <xdr:row>47</xdr:row>
      <xdr:rowOff>1009650</xdr:rowOff>
    </xdr:to>
    <xdr:pic>
      <xdr:nvPicPr>
        <xdr:cNvPr id="25" name="ID_6004281990EC400BA83E124620BCB7A4"/>
        <xdr:cNvPicPr>
          <a:picLocks noChangeAspect="1"/>
        </xdr:cNvPicPr>
      </xdr:nvPicPr>
      <xdr:blipFill>
        <a:blip r:embed="rId24"/>
        <a:srcRect r="-11000" b="37032"/>
        <a:stretch>
          <a:fillRect/>
        </a:stretch>
      </xdr:blipFill>
      <xdr:spPr>
        <a:xfrm>
          <a:off x="3540760" y="39215695"/>
          <a:ext cx="1596390" cy="929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138430</xdr:colOff>
      <xdr:row>48</xdr:row>
      <xdr:rowOff>95250</xdr:rowOff>
    </xdr:from>
    <xdr:to>
      <xdr:col>3</xdr:col>
      <xdr:colOff>1468755</xdr:colOff>
      <xdr:row>48</xdr:row>
      <xdr:rowOff>647700</xdr:rowOff>
    </xdr:to>
    <xdr:pic>
      <xdr:nvPicPr>
        <xdr:cNvPr id="26" name="ID_3C37385C146F4480822DFF0F5067E5D3"/>
        <xdr:cNvPicPr>
          <a:picLocks noChangeAspect="1"/>
        </xdr:cNvPicPr>
      </xdr:nvPicPr>
      <xdr:blipFill>
        <a:blip r:embed="rId25"/>
        <a:srcRect t="32133" b="27701"/>
        <a:stretch>
          <a:fillRect/>
        </a:stretch>
      </xdr:blipFill>
      <xdr:spPr>
        <a:xfrm>
          <a:off x="3599180" y="40399335"/>
          <a:ext cx="1330325" cy="552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181610</xdr:colOff>
      <xdr:row>49</xdr:row>
      <xdr:rowOff>15240</xdr:rowOff>
    </xdr:from>
    <xdr:to>
      <xdr:col>3</xdr:col>
      <xdr:colOff>1502410</xdr:colOff>
      <xdr:row>49</xdr:row>
      <xdr:rowOff>609600</xdr:rowOff>
    </xdr:to>
    <xdr:pic>
      <xdr:nvPicPr>
        <xdr:cNvPr id="29" name="ID_8F1625CF5F0D4CEA993B2D9DA247F37F"/>
        <xdr:cNvPicPr>
          <a:picLocks noChangeAspect="1"/>
        </xdr:cNvPicPr>
      </xdr:nvPicPr>
      <xdr:blipFill>
        <a:blip r:embed="rId26"/>
        <a:stretch>
          <a:fillRect/>
        </a:stretch>
      </xdr:blipFill>
      <xdr:spPr>
        <a:xfrm>
          <a:off x="3642360" y="41132125"/>
          <a:ext cx="1320800" cy="594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177165</xdr:colOff>
      <xdr:row>50</xdr:row>
      <xdr:rowOff>15240</xdr:rowOff>
    </xdr:from>
    <xdr:to>
      <xdr:col>3</xdr:col>
      <xdr:colOff>1506855</xdr:colOff>
      <xdr:row>50</xdr:row>
      <xdr:rowOff>746760</xdr:rowOff>
    </xdr:to>
    <xdr:pic>
      <xdr:nvPicPr>
        <xdr:cNvPr id="34" name="ID_4D1C6225669D47549FDC8F3FED85FF8C"/>
        <xdr:cNvPicPr>
          <a:picLocks noChangeAspect="1"/>
        </xdr:cNvPicPr>
      </xdr:nvPicPr>
      <xdr:blipFill>
        <a:blip r:embed="rId27"/>
        <a:stretch>
          <a:fillRect/>
        </a:stretch>
      </xdr:blipFill>
      <xdr:spPr>
        <a:xfrm>
          <a:off x="3637915" y="41867455"/>
          <a:ext cx="1329690" cy="731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159385</xdr:colOff>
      <xdr:row>51</xdr:row>
      <xdr:rowOff>104775</xdr:rowOff>
    </xdr:from>
    <xdr:to>
      <xdr:col>3</xdr:col>
      <xdr:colOff>1486535</xdr:colOff>
      <xdr:row>51</xdr:row>
      <xdr:rowOff>619125</xdr:rowOff>
    </xdr:to>
    <xdr:pic>
      <xdr:nvPicPr>
        <xdr:cNvPr id="30" name="ID_B6C05FEF548D4CB0A2CC3B5A7D5C4BA5"/>
        <xdr:cNvPicPr>
          <a:picLocks noChangeAspect="1"/>
        </xdr:cNvPicPr>
      </xdr:nvPicPr>
      <xdr:blipFill>
        <a:blip r:embed="rId28"/>
        <a:srcRect t="23044" b="38549"/>
        <a:stretch>
          <a:fillRect/>
        </a:stretch>
      </xdr:blipFill>
      <xdr:spPr>
        <a:xfrm>
          <a:off x="3620135" y="42782490"/>
          <a:ext cx="1327150" cy="514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80010</xdr:colOff>
      <xdr:row>52</xdr:row>
      <xdr:rowOff>76200</xdr:rowOff>
    </xdr:from>
    <xdr:to>
      <xdr:col>3</xdr:col>
      <xdr:colOff>1604010</xdr:colOff>
      <xdr:row>52</xdr:row>
      <xdr:rowOff>695325</xdr:rowOff>
    </xdr:to>
    <xdr:pic>
      <xdr:nvPicPr>
        <xdr:cNvPr id="28" name="ID_B67BD2A8804C40FFA86F8D7E2AAE4B18"/>
        <xdr:cNvPicPr>
          <a:picLocks noChangeAspect="1"/>
        </xdr:cNvPicPr>
      </xdr:nvPicPr>
      <xdr:blipFill>
        <a:blip r:embed="rId29"/>
        <a:srcRect t="29198" b="30075"/>
        <a:stretch>
          <a:fillRect/>
        </a:stretch>
      </xdr:blipFill>
      <xdr:spPr>
        <a:xfrm>
          <a:off x="3540760" y="43503215"/>
          <a:ext cx="1524000" cy="619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80010</xdr:colOff>
      <xdr:row>53</xdr:row>
      <xdr:rowOff>142875</xdr:rowOff>
    </xdr:from>
    <xdr:to>
      <xdr:col>3</xdr:col>
      <xdr:colOff>1604010</xdr:colOff>
      <xdr:row>53</xdr:row>
      <xdr:rowOff>844550</xdr:rowOff>
    </xdr:to>
    <xdr:pic>
      <xdr:nvPicPr>
        <xdr:cNvPr id="33" name="ID_158BCFA0DDCA4FDFA0FE22ADFBB3878A"/>
        <xdr:cNvPicPr>
          <a:picLocks noChangeAspect="1"/>
        </xdr:cNvPicPr>
      </xdr:nvPicPr>
      <xdr:blipFill>
        <a:blip r:embed="rId30"/>
        <a:srcRect t="31130" b="23054"/>
        <a:stretch>
          <a:fillRect/>
        </a:stretch>
      </xdr:blipFill>
      <xdr:spPr>
        <a:xfrm>
          <a:off x="3540760" y="44319190"/>
          <a:ext cx="1524000" cy="701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80010</xdr:colOff>
      <xdr:row>54</xdr:row>
      <xdr:rowOff>57150</xdr:rowOff>
    </xdr:from>
    <xdr:to>
      <xdr:col>3</xdr:col>
      <xdr:colOff>1604010</xdr:colOff>
      <xdr:row>54</xdr:row>
      <xdr:rowOff>971550</xdr:rowOff>
    </xdr:to>
    <xdr:pic>
      <xdr:nvPicPr>
        <xdr:cNvPr id="35" name="ID_139D7FAB363B48B3B6879C12B97E7EF5"/>
        <xdr:cNvPicPr>
          <a:picLocks noChangeAspect="1"/>
        </xdr:cNvPicPr>
      </xdr:nvPicPr>
      <xdr:blipFill>
        <a:blip r:embed="rId31"/>
        <a:srcRect t="19000" b="21000"/>
        <a:stretch>
          <a:fillRect/>
        </a:stretch>
      </xdr:blipFill>
      <xdr:spPr>
        <a:xfrm>
          <a:off x="3540760" y="45173265"/>
          <a:ext cx="152400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80010</xdr:colOff>
      <xdr:row>55</xdr:row>
      <xdr:rowOff>60960</xdr:rowOff>
    </xdr:from>
    <xdr:to>
      <xdr:col>3</xdr:col>
      <xdr:colOff>1604010</xdr:colOff>
      <xdr:row>55</xdr:row>
      <xdr:rowOff>1173480</xdr:rowOff>
    </xdr:to>
    <xdr:pic>
      <xdr:nvPicPr>
        <xdr:cNvPr id="64" name="ID_9B7B627258FC498C957D665693237F81"/>
        <xdr:cNvPicPr>
          <a:picLocks noChangeAspect="1"/>
        </xdr:cNvPicPr>
      </xdr:nvPicPr>
      <xdr:blipFill>
        <a:blip r:embed="rId32"/>
        <a:stretch>
          <a:fillRect/>
        </a:stretch>
      </xdr:blipFill>
      <xdr:spPr>
        <a:xfrm>
          <a:off x="3540760" y="46231175"/>
          <a:ext cx="1524000" cy="1112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108585</xdr:colOff>
      <xdr:row>56</xdr:row>
      <xdr:rowOff>161925</xdr:rowOff>
    </xdr:from>
    <xdr:to>
      <xdr:col>3</xdr:col>
      <xdr:colOff>1632585</xdr:colOff>
      <xdr:row>56</xdr:row>
      <xdr:rowOff>1000125</xdr:rowOff>
    </xdr:to>
    <xdr:pic>
      <xdr:nvPicPr>
        <xdr:cNvPr id="37" name="ID_DBCBDE7BEF42426C844443BB172F49F9"/>
        <xdr:cNvPicPr>
          <a:picLocks noChangeAspect="1"/>
        </xdr:cNvPicPr>
      </xdr:nvPicPr>
      <xdr:blipFill>
        <a:blip r:embed="rId33"/>
        <a:srcRect t="22306" b="22556"/>
        <a:stretch>
          <a:fillRect/>
        </a:stretch>
      </xdr:blipFill>
      <xdr:spPr>
        <a:xfrm>
          <a:off x="3569335" y="47589440"/>
          <a:ext cx="1524000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178435</xdr:colOff>
      <xdr:row>57</xdr:row>
      <xdr:rowOff>76200</xdr:rowOff>
    </xdr:from>
    <xdr:to>
      <xdr:col>3</xdr:col>
      <xdr:colOff>1504950</xdr:colOff>
      <xdr:row>57</xdr:row>
      <xdr:rowOff>790575</xdr:rowOff>
    </xdr:to>
    <xdr:pic>
      <xdr:nvPicPr>
        <xdr:cNvPr id="40" name="ID_1B0F3779F17C432EAFC977248C011D66"/>
        <xdr:cNvPicPr>
          <a:picLocks noChangeAspect="1"/>
        </xdr:cNvPicPr>
      </xdr:nvPicPr>
      <xdr:blipFill>
        <a:blip r:embed="rId34"/>
        <a:srcRect t="23825" b="15783"/>
        <a:stretch>
          <a:fillRect/>
        </a:stretch>
      </xdr:blipFill>
      <xdr:spPr>
        <a:xfrm>
          <a:off x="3639185" y="48583215"/>
          <a:ext cx="1326515" cy="714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175895</xdr:colOff>
      <xdr:row>58</xdr:row>
      <xdr:rowOff>15240</xdr:rowOff>
    </xdr:from>
    <xdr:to>
      <xdr:col>3</xdr:col>
      <xdr:colOff>1507490</xdr:colOff>
      <xdr:row>58</xdr:row>
      <xdr:rowOff>701040</xdr:rowOff>
    </xdr:to>
    <xdr:pic>
      <xdr:nvPicPr>
        <xdr:cNvPr id="38" name="ID_4FAAA2387DB2480FA2B3D897616C0453"/>
        <xdr:cNvPicPr>
          <a:picLocks noChangeAspect="1"/>
        </xdr:cNvPicPr>
      </xdr:nvPicPr>
      <xdr:blipFill>
        <a:blip r:embed="rId35"/>
        <a:stretch>
          <a:fillRect/>
        </a:stretch>
      </xdr:blipFill>
      <xdr:spPr>
        <a:xfrm>
          <a:off x="3636645" y="49474755"/>
          <a:ext cx="1331595" cy="685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175895</xdr:colOff>
      <xdr:row>59</xdr:row>
      <xdr:rowOff>114300</xdr:rowOff>
    </xdr:from>
    <xdr:to>
      <xdr:col>3</xdr:col>
      <xdr:colOff>1508125</xdr:colOff>
      <xdr:row>59</xdr:row>
      <xdr:rowOff>1314450</xdr:rowOff>
    </xdr:to>
    <xdr:pic>
      <xdr:nvPicPr>
        <xdr:cNvPr id="41" name="ID_A0641E3AC2FC4E75B7E5EE6B1EADB77B"/>
        <xdr:cNvPicPr>
          <a:picLocks noChangeAspect="1"/>
        </xdr:cNvPicPr>
      </xdr:nvPicPr>
      <xdr:blipFill>
        <a:blip r:embed="rId36"/>
        <a:srcRect t="6971" b="8579"/>
        <a:stretch>
          <a:fillRect/>
        </a:stretch>
      </xdr:blipFill>
      <xdr:spPr>
        <a:xfrm>
          <a:off x="3636645" y="50373915"/>
          <a:ext cx="1332230" cy="1200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51435</xdr:colOff>
      <xdr:row>60</xdr:row>
      <xdr:rowOff>152400</xdr:rowOff>
    </xdr:from>
    <xdr:to>
      <xdr:col>3</xdr:col>
      <xdr:colOff>1575435</xdr:colOff>
      <xdr:row>60</xdr:row>
      <xdr:rowOff>542925</xdr:rowOff>
    </xdr:to>
    <xdr:pic>
      <xdr:nvPicPr>
        <xdr:cNvPr id="39" name="ID_A360ED9F59424BF9B92196C78E498086"/>
        <xdr:cNvPicPr>
          <a:picLocks noChangeAspect="1"/>
        </xdr:cNvPicPr>
      </xdr:nvPicPr>
      <xdr:blipFill>
        <a:blip r:embed="rId37"/>
        <a:srcRect t="34750" b="39625"/>
        <a:stretch>
          <a:fillRect/>
        </a:stretch>
      </xdr:blipFill>
      <xdr:spPr>
        <a:xfrm>
          <a:off x="3512185" y="51768375"/>
          <a:ext cx="1524000" cy="390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80010</xdr:colOff>
      <xdr:row>61</xdr:row>
      <xdr:rowOff>72390</xdr:rowOff>
    </xdr:from>
    <xdr:to>
      <xdr:col>3</xdr:col>
      <xdr:colOff>1604010</xdr:colOff>
      <xdr:row>61</xdr:row>
      <xdr:rowOff>1451610</xdr:rowOff>
    </xdr:to>
    <xdr:pic>
      <xdr:nvPicPr>
        <xdr:cNvPr id="65" name="ID_023CD1C0D7CF48D090494E1CAB2905E6"/>
        <xdr:cNvPicPr>
          <a:picLocks noChangeAspect="1"/>
        </xdr:cNvPicPr>
      </xdr:nvPicPr>
      <xdr:blipFill>
        <a:blip r:embed="rId38"/>
        <a:stretch>
          <a:fillRect/>
        </a:stretch>
      </xdr:blipFill>
      <xdr:spPr>
        <a:xfrm>
          <a:off x="3540760" y="52348765"/>
          <a:ext cx="1524000" cy="1379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62</xdr:row>
      <xdr:rowOff>114300</xdr:rowOff>
    </xdr:from>
    <xdr:to>
      <xdr:col>3</xdr:col>
      <xdr:colOff>1642110</xdr:colOff>
      <xdr:row>63</xdr:row>
      <xdr:rowOff>0</xdr:rowOff>
    </xdr:to>
    <xdr:pic>
      <xdr:nvPicPr>
        <xdr:cNvPr id="42" name="ID_DDED4B33E7E84084A1317BC679708D7D"/>
        <xdr:cNvPicPr>
          <a:picLocks noChangeAspect="1"/>
        </xdr:cNvPicPr>
      </xdr:nvPicPr>
      <xdr:blipFill>
        <a:blip r:embed="rId39"/>
        <a:srcRect t="27875" b="27125"/>
        <a:stretch>
          <a:fillRect/>
        </a:stretch>
      </xdr:blipFill>
      <xdr:spPr>
        <a:xfrm>
          <a:off x="3578860" y="53914675"/>
          <a:ext cx="1524000" cy="685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80010</xdr:colOff>
      <xdr:row>63</xdr:row>
      <xdr:rowOff>76200</xdr:rowOff>
    </xdr:from>
    <xdr:to>
      <xdr:col>3</xdr:col>
      <xdr:colOff>1604010</xdr:colOff>
      <xdr:row>63</xdr:row>
      <xdr:rowOff>1554480</xdr:rowOff>
    </xdr:to>
    <xdr:pic>
      <xdr:nvPicPr>
        <xdr:cNvPr id="49" name="ID_0F61EB3B46EF4F04A5F8D0D5B6D49D69"/>
        <xdr:cNvPicPr>
          <a:picLocks noChangeAspect="1"/>
        </xdr:cNvPicPr>
      </xdr:nvPicPr>
      <xdr:blipFill>
        <a:blip r:embed="rId40"/>
        <a:stretch>
          <a:fillRect/>
        </a:stretch>
      </xdr:blipFill>
      <xdr:spPr>
        <a:xfrm>
          <a:off x="3540760" y="54676675"/>
          <a:ext cx="1524000" cy="1478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80010</xdr:colOff>
      <xdr:row>64</xdr:row>
      <xdr:rowOff>47625</xdr:rowOff>
    </xdr:from>
    <xdr:to>
      <xdr:col>3</xdr:col>
      <xdr:colOff>1604010</xdr:colOff>
      <xdr:row>64</xdr:row>
      <xdr:rowOff>1123950</xdr:rowOff>
    </xdr:to>
    <xdr:pic>
      <xdr:nvPicPr>
        <xdr:cNvPr id="66" name="ID_56C2A755A1F441A0B5E0F39DD65926BE"/>
        <xdr:cNvPicPr>
          <a:picLocks noChangeAspect="1"/>
        </xdr:cNvPicPr>
      </xdr:nvPicPr>
      <xdr:blipFill>
        <a:blip r:embed="rId41"/>
        <a:srcRect t="20288" b="5759"/>
        <a:stretch>
          <a:fillRect/>
        </a:stretch>
      </xdr:blipFill>
      <xdr:spPr>
        <a:xfrm>
          <a:off x="3540760" y="56222900"/>
          <a:ext cx="1524000" cy="1076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80010</xdr:colOff>
      <xdr:row>65</xdr:row>
      <xdr:rowOff>64770</xdr:rowOff>
    </xdr:from>
    <xdr:to>
      <xdr:col>3</xdr:col>
      <xdr:colOff>1604010</xdr:colOff>
      <xdr:row>65</xdr:row>
      <xdr:rowOff>1306830</xdr:rowOff>
    </xdr:to>
    <xdr:pic>
      <xdr:nvPicPr>
        <xdr:cNvPr id="50" name="ID_F4935208A0F84507BD8A1A1F995F122F"/>
        <xdr:cNvPicPr>
          <a:picLocks noChangeAspect="1"/>
        </xdr:cNvPicPr>
      </xdr:nvPicPr>
      <xdr:blipFill>
        <a:blip r:embed="rId42"/>
        <a:stretch>
          <a:fillRect/>
        </a:stretch>
      </xdr:blipFill>
      <xdr:spPr>
        <a:xfrm>
          <a:off x="3540760" y="57408445"/>
          <a:ext cx="1524000" cy="1242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156210</xdr:colOff>
      <xdr:row>66</xdr:row>
      <xdr:rowOff>49530</xdr:rowOff>
    </xdr:from>
    <xdr:to>
      <xdr:col>3</xdr:col>
      <xdr:colOff>1676400</xdr:colOff>
      <xdr:row>66</xdr:row>
      <xdr:rowOff>902970</xdr:rowOff>
    </xdr:to>
    <xdr:pic>
      <xdr:nvPicPr>
        <xdr:cNvPr id="45" name="ID_9B35C1CB65874F2397851A024F2FD043"/>
        <xdr:cNvPicPr>
          <a:picLocks noChangeAspect="1"/>
        </xdr:cNvPicPr>
      </xdr:nvPicPr>
      <xdr:blipFill>
        <a:blip r:embed="rId43"/>
        <a:stretch>
          <a:fillRect/>
        </a:stretch>
      </xdr:blipFill>
      <xdr:spPr>
        <a:xfrm>
          <a:off x="3616960" y="58777505"/>
          <a:ext cx="1520190" cy="853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280035</xdr:colOff>
      <xdr:row>67</xdr:row>
      <xdr:rowOff>85725</xdr:rowOff>
    </xdr:from>
    <xdr:to>
      <xdr:col>3</xdr:col>
      <xdr:colOff>1676400</xdr:colOff>
      <xdr:row>67</xdr:row>
      <xdr:rowOff>504825</xdr:rowOff>
    </xdr:to>
    <xdr:pic>
      <xdr:nvPicPr>
        <xdr:cNvPr id="67" name="ID_B6685D20D79440CDA5EDA6698E84BD2C"/>
        <xdr:cNvPicPr>
          <a:picLocks noChangeAspect="1"/>
        </xdr:cNvPicPr>
      </xdr:nvPicPr>
      <xdr:blipFill>
        <a:blip r:embed="rId44"/>
        <a:srcRect t="36625" b="35875"/>
        <a:stretch>
          <a:fillRect/>
        </a:stretch>
      </xdr:blipFill>
      <xdr:spPr>
        <a:xfrm>
          <a:off x="3740785" y="59778900"/>
          <a:ext cx="1396365" cy="419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68</xdr:row>
      <xdr:rowOff>66675</xdr:rowOff>
    </xdr:from>
    <xdr:to>
      <xdr:col>3</xdr:col>
      <xdr:colOff>1642110</xdr:colOff>
      <xdr:row>68</xdr:row>
      <xdr:rowOff>476250</xdr:rowOff>
    </xdr:to>
    <xdr:pic>
      <xdr:nvPicPr>
        <xdr:cNvPr id="47" name="ID_9A087E617E2C437E91875F575C9752EC"/>
        <xdr:cNvPicPr>
          <a:picLocks noChangeAspect="1"/>
        </xdr:cNvPicPr>
      </xdr:nvPicPr>
      <xdr:blipFill>
        <a:blip r:embed="rId45"/>
        <a:srcRect t="27802" b="25862"/>
        <a:stretch>
          <a:fillRect/>
        </a:stretch>
      </xdr:blipFill>
      <xdr:spPr>
        <a:xfrm>
          <a:off x="3578860" y="60331350"/>
          <a:ext cx="1524000" cy="409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241935</xdr:colOff>
      <xdr:row>69</xdr:row>
      <xdr:rowOff>38100</xdr:rowOff>
    </xdr:from>
    <xdr:to>
      <xdr:col>3</xdr:col>
      <xdr:colOff>1575435</xdr:colOff>
      <xdr:row>69</xdr:row>
      <xdr:rowOff>1076325</xdr:rowOff>
    </xdr:to>
    <xdr:pic>
      <xdr:nvPicPr>
        <xdr:cNvPr id="48" name="ID_2A343F47209E4542973811B48786A5EE"/>
        <xdr:cNvPicPr>
          <a:picLocks noChangeAspect="1"/>
        </xdr:cNvPicPr>
      </xdr:nvPicPr>
      <xdr:blipFill>
        <a:blip r:embed="rId46"/>
        <a:srcRect t="6000" b="16143"/>
        <a:stretch>
          <a:fillRect/>
        </a:stretch>
      </xdr:blipFill>
      <xdr:spPr>
        <a:xfrm>
          <a:off x="3702685" y="60848875"/>
          <a:ext cx="1333500" cy="1038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179705</xdr:colOff>
      <xdr:row>70</xdr:row>
      <xdr:rowOff>15240</xdr:rowOff>
    </xdr:from>
    <xdr:to>
      <xdr:col>3</xdr:col>
      <xdr:colOff>1503680</xdr:colOff>
      <xdr:row>70</xdr:row>
      <xdr:rowOff>723900</xdr:rowOff>
    </xdr:to>
    <xdr:pic>
      <xdr:nvPicPr>
        <xdr:cNvPr id="51" name="ID_8A958F41DB584537A9A4CCE06CC59CB8"/>
        <xdr:cNvPicPr>
          <a:picLocks noChangeAspect="1"/>
        </xdr:cNvPicPr>
      </xdr:nvPicPr>
      <xdr:blipFill>
        <a:blip r:embed="rId47"/>
        <a:stretch>
          <a:fillRect/>
        </a:stretch>
      </xdr:blipFill>
      <xdr:spPr>
        <a:xfrm>
          <a:off x="3640455" y="61969015"/>
          <a:ext cx="1323975" cy="708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472440</xdr:colOff>
      <xdr:row>71</xdr:row>
      <xdr:rowOff>15240</xdr:rowOff>
    </xdr:from>
    <xdr:to>
      <xdr:col>3</xdr:col>
      <xdr:colOff>1211580</xdr:colOff>
      <xdr:row>71</xdr:row>
      <xdr:rowOff>1539240</xdr:rowOff>
    </xdr:to>
    <xdr:pic>
      <xdr:nvPicPr>
        <xdr:cNvPr id="53" name="ID_F6070408E3E14C42BCD69BDA4FF5E788"/>
        <xdr:cNvPicPr>
          <a:picLocks noChangeAspect="1"/>
        </xdr:cNvPicPr>
      </xdr:nvPicPr>
      <xdr:blipFill>
        <a:blip r:embed="rId48"/>
        <a:stretch>
          <a:fillRect/>
        </a:stretch>
      </xdr:blipFill>
      <xdr:spPr>
        <a:xfrm>
          <a:off x="3933190" y="62731015"/>
          <a:ext cx="739140" cy="1524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175895</xdr:colOff>
      <xdr:row>72</xdr:row>
      <xdr:rowOff>15240</xdr:rowOff>
    </xdr:from>
    <xdr:to>
      <xdr:col>3</xdr:col>
      <xdr:colOff>1507490</xdr:colOff>
      <xdr:row>72</xdr:row>
      <xdr:rowOff>861060</xdr:rowOff>
    </xdr:to>
    <xdr:pic>
      <xdr:nvPicPr>
        <xdr:cNvPr id="52" name="ID_BACD4A364AE14D1297AAF392E6503F32"/>
        <xdr:cNvPicPr>
          <a:picLocks noChangeAspect="1"/>
        </xdr:cNvPicPr>
      </xdr:nvPicPr>
      <xdr:blipFill>
        <a:blip r:embed="rId49"/>
        <a:stretch>
          <a:fillRect/>
        </a:stretch>
      </xdr:blipFill>
      <xdr:spPr>
        <a:xfrm>
          <a:off x="3636645" y="64305815"/>
          <a:ext cx="1331595" cy="8458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184785</xdr:colOff>
      <xdr:row>73</xdr:row>
      <xdr:rowOff>104775</xdr:rowOff>
    </xdr:from>
    <xdr:to>
      <xdr:col>3</xdr:col>
      <xdr:colOff>1518285</xdr:colOff>
      <xdr:row>73</xdr:row>
      <xdr:rowOff>438150</xdr:rowOff>
    </xdr:to>
    <xdr:pic>
      <xdr:nvPicPr>
        <xdr:cNvPr id="62" name="ID_B1A26D6195654938A85C89A8DABA74CA"/>
        <xdr:cNvPicPr>
          <a:picLocks noChangeAspect="1"/>
        </xdr:cNvPicPr>
      </xdr:nvPicPr>
      <xdr:blipFill>
        <a:blip r:embed="rId50"/>
        <a:srcRect t="38143" b="36857"/>
        <a:stretch>
          <a:fillRect/>
        </a:stretch>
      </xdr:blipFill>
      <xdr:spPr>
        <a:xfrm>
          <a:off x="3645535" y="65347850"/>
          <a:ext cx="1333500" cy="333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215900</xdr:colOff>
      <xdr:row>74</xdr:row>
      <xdr:rowOff>215265</xdr:rowOff>
    </xdr:from>
    <xdr:to>
      <xdr:col>3</xdr:col>
      <xdr:colOff>1544320</xdr:colOff>
      <xdr:row>74</xdr:row>
      <xdr:rowOff>474345</xdr:rowOff>
    </xdr:to>
    <xdr:pic>
      <xdr:nvPicPr>
        <xdr:cNvPr id="56" name="ID_7F6C99DA75BD49AE8ED673C8F66C3F3C"/>
        <xdr:cNvPicPr>
          <a:picLocks noChangeAspect="1"/>
        </xdr:cNvPicPr>
      </xdr:nvPicPr>
      <xdr:blipFill>
        <a:blip r:embed="rId51"/>
        <a:stretch>
          <a:fillRect/>
        </a:stretch>
      </xdr:blipFill>
      <xdr:spPr>
        <a:xfrm>
          <a:off x="3676650" y="66029840"/>
          <a:ext cx="1328420" cy="259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165735</xdr:colOff>
      <xdr:row>75</xdr:row>
      <xdr:rowOff>76200</xdr:rowOff>
    </xdr:from>
    <xdr:to>
      <xdr:col>3</xdr:col>
      <xdr:colOff>1676400</xdr:colOff>
      <xdr:row>75</xdr:row>
      <xdr:rowOff>1076325</xdr:rowOff>
    </xdr:to>
    <xdr:pic>
      <xdr:nvPicPr>
        <xdr:cNvPr id="61" name="ID_AFC4154A2E6A432F94F561F49CEF8B2A"/>
        <xdr:cNvPicPr>
          <a:picLocks noChangeAspect="1"/>
        </xdr:cNvPicPr>
      </xdr:nvPicPr>
      <xdr:blipFill>
        <a:blip r:embed="rId52"/>
        <a:srcRect t="14625" b="19750"/>
        <a:stretch>
          <a:fillRect/>
        </a:stretch>
      </xdr:blipFill>
      <xdr:spPr>
        <a:xfrm>
          <a:off x="3626485" y="66500375"/>
          <a:ext cx="1510665" cy="1000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80010</xdr:colOff>
      <xdr:row>76</xdr:row>
      <xdr:rowOff>45720</xdr:rowOff>
    </xdr:from>
    <xdr:to>
      <xdr:col>3</xdr:col>
      <xdr:colOff>1604010</xdr:colOff>
      <xdr:row>76</xdr:row>
      <xdr:rowOff>815340</xdr:rowOff>
    </xdr:to>
    <xdr:pic>
      <xdr:nvPicPr>
        <xdr:cNvPr id="68" name="ID_7480E07B985C4C3AAAEFA99B73330195"/>
        <xdr:cNvPicPr>
          <a:picLocks noChangeAspect="1"/>
        </xdr:cNvPicPr>
      </xdr:nvPicPr>
      <xdr:blipFill>
        <a:blip r:embed="rId53"/>
        <a:stretch>
          <a:fillRect/>
        </a:stretch>
      </xdr:blipFill>
      <xdr:spPr>
        <a:xfrm>
          <a:off x="3540760" y="67638295"/>
          <a:ext cx="1524000" cy="769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70485</xdr:colOff>
      <xdr:row>77</xdr:row>
      <xdr:rowOff>133350</xdr:rowOff>
    </xdr:from>
    <xdr:to>
      <xdr:col>3</xdr:col>
      <xdr:colOff>1594485</xdr:colOff>
      <xdr:row>77</xdr:row>
      <xdr:rowOff>476250</xdr:rowOff>
    </xdr:to>
    <xdr:pic>
      <xdr:nvPicPr>
        <xdr:cNvPr id="54" name="ID_0B0FCF4D59C94BF1AAE6B98075B72567"/>
        <xdr:cNvPicPr>
          <a:picLocks noChangeAspect="1"/>
        </xdr:cNvPicPr>
      </xdr:nvPicPr>
      <xdr:blipFill>
        <a:blip r:embed="rId54"/>
        <a:srcRect t="40875" b="36625"/>
        <a:stretch>
          <a:fillRect/>
        </a:stretch>
      </xdr:blipFill>
      <xdr:spPr>
        <a:xfrm>
          <a:off x="3531235" y="68653025"/>
          <a:ext cx="1524000" cy="342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175260</xdr:colOff>
      <xdr:row>78</xdr:row>
      <xdr:rowOff>15240</xdr:rowOff>
    </xdr:from>
    <xdr:to>
      <xdr:col>3</xdr:col>
      <xdr:colOff>1508760</xdr:colOff>
      <xdr:row>78</xdr:row>
      <xdr:rowOff>561975</xdr:rowOff>
    </xdr:to>
    <xdr:pic>
      <xdr:nvPicPr>
        <xdr:cNvPr id="58" name="ID_370362AA51BE4D8ABE7B030C4A5284D4"/>
        <xdr:cNvPicPr>
          <a:picLocks noChangeAspect="1"/>
        </xdr:cNvPicPr>
      </xdr:nvPicPr>
      <xdr:blipFill>
        <a:blip r:embed="rId55"/>
        <a:srcRect b="14583"/>
        <a:stretch>
          <a:fillRect/>
        </a:stretch>
      </xdr:blipFill>
      <xdr:spPr>
        <a:xfrm>
          <a:off x="3636010" y="69106415"/>
          <a:ext cx="1333500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184785</xdr:colOff>
      <xdr:row>79</xdr:row>
      <xdr:rowOff>161925</xdr:rowOff>
    </xdr:from>
    <xdr:to>
      <xdr:col>3</xdr:col>
      <xdr:colOff>1518285</xdr:colOff>
      <xdr:row>79</xdr:row>
      <xdr:rowOff>704850</xdr:rowOff>
    </xdr:to>
    <xdr:pic>
      <xdr:nvPicPr>
        <xdr:cNvPr id="60" name="ID_514CDB9E194C49B8B4537314E1E3102A"/>
        <xdr:cNvPicPr>
          <a:picLocks noChangeAspect="1"/>
        </xdr:cNvPicPr>
      </xdr:nvPicPr>
      <xdr:blipFill>
        <a:blip r:embed="rId56"/>
        <a:srcRect t="26714" b="32571"/>
        <a:stretch>
          <a:fillRect/>
        </a:stretch>
      </xdr:blipFill>
      <xdr:spPr>
        <a:xfrm>
          <a:off x="3645535" y="69850000"/>
          <a:ext cx="1333500" cy="542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203835</xdr:colOff>
      <xdr:row>80</xdr:row>
      <xdr:rowOff>142875</xdr:rowOff>
    </xdr:from>
    <xdr:to>
      <xdr:col>3</xdr:col>
      <xdr:colOff>1537335</xdr:colOff>
      <xdr:row>80</xdr:row>
      <xdr:rowOff>733425</xdr:rowOff>
    </xdr:to>
    <xdr:pic>
      <xdr:nvPicPr>
        <xdr:cNvPr id="63" name="ID_576554CC6AE34C40A0BE1F93918556C5"/>
        <xdr:cNvPicPr>
          <a:picLocks noChangeAspect="1"/>
        </xdr:cNvPicPr>
      </xdr:nvPicPr>
      <xdr:blipFill>
        <a:blip r:embed="rId57"/>
        <a:srcRect t="26000" b="29714"/>
        <a:stretch>
          <a:fillRect/>
        </a:stretch>
      </xdr:blipFill>
      <xdr:spPr>
        <a:xfrm>
          <a:off x="3664585" y="70592950"/>
          <a:ext cx="133350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81</xdr:row>
      <xdr:rowOff>100965</xdr:rowOff>
    </xdr:from>
    <xdr:to>
      <xdr:col>3</xdr:col>
      <xdr:colOff>1642110</xdr:colOff>
      <xdr:row>81</xdr:row>
      <xdr:rowOff>611505</xdr:rowOff>
    </xdr:to>
    <xdr:pic>
      <xdr:nvPicPr>
        <xdr:cNvPr id="55" name="ID_82F58915335140D69822F2BA9251440D"/>
        <xdr:cNvPicPr>
          <a:picLocks noChangeAspect="1"/>
        </xdr:cNvPicPr>
      </xdr:nvPicPr>
      <xdr:blipFill>
        <a:blip r:embed="rId58"/>
        <a:stretch>
          <a:fillRect/>
        </a:stretch>
      </xdr:blipFill>
      <xdr:spPr>
        <a:xfrm>
          <a:off x="3578860" y="71414640"/>
          <a:ext cx="1524000" cy="5105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137160</xdr:colOff>
      <xdr:row>82</xdr:row>
      <xdr:rowOff>95250</xdr:rowOff>
    </xdr:from>
    <xdr:to>
      <xdr:col>3</xdr:col>
      <xdr:colOff>1661160</xdr:colOff>
      <xdr:row>82</xdr:row>
      <xdr:rowOff>914400</xdr:rowOff>
    </xdr:to>
    <xdr:pic>
      <xdr:nvPicPr>
        <xdr:cNvPr id="8" name="ID_F1320738A03A427BA9605F6906D609ED"/>
        <xdr:cNvPicPr>
          <a:picLocks noChangeAspect="1"/>
        </xdr:cNvPicPr>
      </xdr:nvPicPr>
      <xdr:blipFill>
        <a:blip r:embed="rId59"/>
        <a:srcRect t="26625" b="19625"/>
        <a:stretch>
          <a:fillRect/>
        </a:stretch>
      </xdr:blipFill>
      <xdr:spPr>
        <a:xfrm>
          <a:off x="3597910" y="72170925"/>
          <a:ext cx="1524000" cy="8191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hyperlink" Target="mailto:18963576036@163.com" TargetMode="External"/><Relationship Id="rId8" Type="http://schemas.openxmlformats.org/officeDocument/2006/relationships/hyperlink" Target="mailto:33421785@qq.com" TargetMode="External"/><Relationship Id="rId7" Type="http://schemas.openxmlformats.org/officeDocument/2006/relationships/hyperlink" Target="mailto:chbsu@126.com" TargetMode="External"/><Relationship Id="rId6" Type="http://schemas.openxmlformats.org/officeDocument/2006/relationships/hyperlink" Target="mailto:aprilcheng@tflexindustries.com" TargetMode="External"/><Relationship Id="rId5" Type="http://schemas.openxmlformats.org/officeDocument/2006/relationships/hyperlink" Target="mailto:allan@rockbits.cn" TargetMode="External"/><Relationship Id="rId4" Type="http://schemas.openxmlformats.org/officeDocument/2006/relationships/hyperlink" Target="mailto:438790638@qq.com" TargetMode="External"/><Relationship Id="rId3" Type="http://schemas.openxmlformats.org/officeDocument/2006/relationships/hyperlink" Target="mailto:henry@nuoerbearing.cn" TargetMode="External"/><Relationship Id="rId2" Type="http://schemas.openxmlformats.org/officeDocument/2006/relationships/hyperlink" Target="mailto:Eileen@fhybearing.com" TargetMode="External"/><Relationship Id="rId13" Type="http://schemas.openxmlformats.org/officeDocument/2006/relationships/hyperlink" Target="mailto:18963537007@163.com" TargetMode="External"/><Relationship Id="rId12" Type="http://schemas.openxmlformats.org/officeDocument/2006/relationships/hyperlink" Target="mailto:573438140@qq.com" TargetMode="External"/><Relationship Id="rId11" Type="http://schemas.openxmlformats.org/officeDocument/2006/relationships/hyperlink" Target="mailto:15964353856@163.com" TargetMode="External"/><Relationship Id="rId10" Type="http://schemas.openxmlformats.org/officeDocument/2006/relationships/hyperlink" Target="mailto:435376706@qq.com" TargetMode="External"/><Relationship Id="rId1" Type="http://schemas.openxmlformats.org/officeDocument/2006/relationships/hyperlink" Target="mailto:michelle@lidebrake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M84"/>
  <sheetViews>
    <sheetView tabSelected="1" workbookViewId="0">
      <pane ySplit="2" topLeftCell="A3" activePane="bottomLeft" state="frozen"/>
      <selection/>
      <selection pane="bottomLeft" activeCell="C6" sqref="C6"/>
    </sheetView>
  </sheetViews>
  <sheetFormatPr defaultColWidth="9" defaultRowHeight="14.25"/>
  <cols>
    <col min="1" max="1" width="5.89166666666667" style="17" customWidth="1"/>
    <col min="2" max="2" width="9.775" style="18" customWidth="1"/>
    <col min="3" max="3" width="29.75" style="19" customWidth="1"/>
    <col min="4" max="4" width="27.225" style="20" customWidth="1"/>
    <col min="5" max="5" width="13.8833333333333" style="17" customWidth="1"/>
    <col min="6" max="6" width="11.8833333333333" style="17" customWidth="1"/>
    <col min="7" max="7" width="20.3333333333333" style="17" customWidth="1"/>
    <col min="8" max="8" width="22.225" style="13" customWidth="1"/>
    <col min="9" max="9" width="18.3333333333333" style="17" customWidth="1"/>
    <col min="10" max="10" width="21" style="17" customWidth="1"/>
    <col min="11" max="11" width="30" style="17" customWidth="1"/>
    <col min="12" max="12" width="25.6666666666667" style="21" customWidth="1"/>
    <col min="13" max="13" width="39.1083333333333" style="17" customWidth="1"/>
    <col min="14" max="16384" width="9" style="17"/>
  </cols>
  <sheetData>
    <row r="1" s="13" customFormat="1" ht="27" customHeight="1" spans="1:13">
      <c r="A1" s="22" t="s">
        <v>0</v>
      </c>
      <c r="B1" s="23" t="s">
        <v>1</v>
      </c>
      <c r="C1" s="24" t="s">
        <v>2</v>
      </c>
      <c r="D1" s="25" t="s">
        <v>3</v>
      </c>
      <c r="E1" s="22" t="s">
        <v>4</v>
      </c>
      <c r="F1" s="22" t="s">
        <v>5</v>
      </c>
      <c r="G1" s="22" t="s">
        <v>6</v>
      </c>
      <c r="H1" s="22" t="s">
        <v>7</v>
      </c>
      <c r="I1" s="22"/>
      <c r="J1" s="22"/>
      <c r="K1" s="22"/>
      <c r="L1" s="61"/>
      <c r="M1" s="22" t="s">
        <v>8</v>
      </c>
    </row>
    <row r="2" s="14" customFormat="1" ht="24" customHeight="1" spans="1:13">
      <c r="A2" s="22"/>
      <c r="B2" s="23"/>
      <c r="C2" s="24"/>
      <c r="D2" s="26"/>
      <c r="E2" s="22"/>
      <c r="F2" s="22"/>
      <c r="G2" s="22"/>
      <c r="H2" s="22" t="s">
        <v>9</v>
      </c>
      <c r="I2" s="22" t="s">
        <v>10</v>
      </c>
      <c r="J2" s="22" t="s">
        <v>11</v>
      </c>
      <c r="K2" s="22" t="s">
        <v>12</v>
      </c>
      <c r="L2" s="61" t="s">
        <v>13</v>
      </c>
      <c r="M2" s="22"/>
    </row>
    <row r="3" s="15" customFormat="1" ht="40" customHeight="1" spans="1:13">
      <c r="A3" s="27">
        <v>1</v>
      </c>
      <c r="B3" s="28" t="s">
        <v>14</v>
      </c>
      <c r="C3" s="29" t="s">
        <v>15</v>
      </c>
      <c r="D3" s="30" t="str">
        <f>_xlfn.DISPIMG("ID_24D503D0F2C84C80A1947C0FCDC67F04",1)</f>
        <v>=DISPIMG("ID_24D503D0F2C84C80A1947C0FCDC67F04",1)</v>
      </c>
      <c r="E3" s="27">
        <v>9</v>
      </c>
      <c r="F3" s="45" t="s">
        <v>16</v>
      </c>
      <c r="G3" s="46">
        <v>42486</v>
      </c>
      <c r="H3" s="45" t="s">
        <v>17</v>
      </c>
      <c r="I3" s="62" t="str">
        <f>_xlfn.DISPIMG("ID_DD0B35BE1C1846AFAE5A91C18D8BF737",1)</f>
        <v>=DISPIMG("ID_DD0B35BE1C1846AFAE5A91C18D8BF737",1)</v>
      </c>
      <c r="J3" s="62" t="s">
        <v>18</v>
      </c>
      <c r="K3" s="63" t="s">
        <v>19</v>
      </c>
      <c r="L3" s="64">
        <v>827734</v>
      </c>
      <c r="M3" s="76"/>
    </row>
    <row r="4" s="15" customFormat="1" ht="40" customHeight="1" spans="1:13">
      <c r="A4" s="31">
        <v>2</v>
      </c>
      <c r="B4" s="32" t="s">
        <v>20</v>
      </c>
      <c r="C4" s="33" t="s">
        <v>21</v>
      </c>
      <c r="D4" s="34" t="str">
        <f>_xlfn.DISPIMG("ID_B2300EBB9E2F4AF6BA2904D4DBC82F7C",1)</f>
        <v>=DISPIMG("ID_B2300EBB9E2F4AF6BA2904D4DBC82F7C",1)</v>
      </c>
      <c r="E4" s="31">
        <v>29</v>
      </c>
      <c r="F4" s="47" t="s">
        <v>16</v>
      </c>
      <c r="G4" s="48">
        <v>38712</v>
      </c>
      <c r="H4" s="49" t="s">
        <v>22</v>
      </c>
      <c r="I4" s="65"/>
      <c r="J4" s="65"/>
      <c r="K4" s="49"/>
      <c r="L4" s="66"/>
      <c r="M4" s="77"/>
    </row>
    <row r="5" s="15" customFormat="1" ht="40" customHeight="1" spans="1:13">
      <c r="A5" s="31">
        <v>3</v>
      </c>
      <c r="B5" s="32" t="s">
        <v>14</v>
      </c>
      <c r="C5" s="33" t="s">
        <v>23</v>
      </c>
      <c r="D5" s="34" t="str">
        <f>_xlfn.DISPIMG("ID_402E24FCE5D842C3A4864A71048E5B8D",1)</f>
        <v>=DISPIMG("ID_402E24FCE5D842C3A4864A71048E5B8D",1)</v>
      </c>
      <c r="E5" s="50">
        <v>29</v>
      </c>
      <c r="F5" s="47" t="s">
        <v>16</v>
      </c>
      <c r="G5" s="48">
        <v>43165</v>
      </c>
      <c r="H5" s="49" t="s">
        <v>22</v>
      </c>
      <c r="I5" s="65"/>
      <c r="J5" s="65"/>
      <c r="K5" s="49"/>
      <c r="L5" s="66"/>
      <c r="M5" s="77"/>
    </row>
    <row r="6" s="15" customFormat="1" ht="40" customHeight="1" spans="1:13">
      <c r="A6" s="31">
        <v>4</v>
      </c>
      <c r="B6" s="35" t="s">
        <v>24</v>
      </c>
      <c r="C6" s="33" t="s">
        <v>25</v>
      </c>
      <c r="D6" s="36" t="str">
        <f>_xlfn.DISPIMG("ID_A22321D711264B3E9A56C838F51372E9",1)</f>
        <v>=DISPIMG("ID_A22321D711264B3E9A56C838F51372E9",1)</v>
      </c>
      <c r="E6" s="31">
        <v>29</v>
      </c>
      <c r="F6" s="47" t="s">
        <v>16</v>
      </c>
      <c r="G6" s="48">
        <v>41655</v>
      </c>
      <c r="H6" s="49" t="s">
        <v>22</v>
      </c>
      <c r="I6" s="65"/>
      <c r="J6" s="65"/>
      <c r="K6" s="49"/>
      <c r="L6" s="66"/>
      <c r="M6" s="77"/>
    </row>
    <row r="7" s="15" customFormat="1" ht="40" customHeight="1" spans="1:13">
      <c r="A7" s="31">
        <v>5</v>
      </c>
      <c r="B7" s="32" t="s">
        <v>14</v>
      </c>
      <c r="C7" s="33" t="s">
        <v>26</v>
      </c>
      <c r="D7" s="34" t="str">
        <f>_xlfn.DISPIMG("ID_98C780F71AAD49F0A0E743DA7A63E387",1)</f>
        <v>=DISPIMG("ID_98C780F71AAD49F0A0E743DA7A63E387",1)</v>
      </c>
      <c r="E7" s="50">
        <v>31</v>
      </c>
      <c r="F7" s="47" t="s">
        <v>16</v>
      </c>
      <c r="G7" s="48">
        <v>38908</v>
      </c>
      <c r="H7" s="49" t="s">
        <v>22</v>
      </c>
      <c r="I7" s="65"/>
      <c r="J7" s="65"/>
      <c r="K7" s="49"/>
      <c r="L7" s="66"/>
      <c r="M7" s="77"/>
    </row>
    <row r="8" s="15" customFormat="1" ht="40" customHeight="1" spans="1:13">
      <c r="A8" s="31">
        <v>6</v>
      </c>
      <c r="B8" s="32" t="s">
        <v>14</v>
      </c>
      <c r="C8" s="37" t="s">
        <v>27</v>
      </c>
      <c r="D8" s="34" t="str">
        <f>_xlfn.DISPIMG("ID_B981EB3FA6CB4A0E9674155661D7301D",1)</f>
        <v>=DISPIMG("ID_B981EB3FA6CB4A0E9674155661D7301D",1)</v>
      </c>
      <c r="E8" s="50">
        <v>2</v>
      </c>
      <c r="F8" s="47" t="s">
        <v>16</v>
      </c>
      <c r="G8" s="48">
        <v>33021</v>
      </c>
      <c r="H8" s="49" t="s">
        <v>22</v>
      </c>
      <c r="I8" s="65"/>
      <c r="J8" s="65"/>
      <c r="K8" s="49"/>
      <c r="L8" s="66"/>
      <c r="M8" s="77"/>
    </row>
    <row r="9" s="15" customFormat="1" ht="40" customHeight="1" spans="1:13">
      <c r="A9" s="31">
        <v>7</v>
      </c>
      <c r="B9" s="32" t="s">
        <v>28</v>
      </c>
      <c r="C9" s="33" t="s">
        <v>29</v>
      </c>
      <c r="D9" s="34" t="str">
        <f>_xlfn.DISPIMG("ID_589A6A7688C04A32A9A015E8067EDA15",1)</f>
        <v>=DISPIMG("ID_589A6A7688C04A32A9A015E8067EDA15",1)</v>
      </c>
      <c r="E9" s="50">
        <v>29</v>
      </c>
      <c r="F9" s="47" t="s">
        <v>16</v>
      </c>
      <c r="G9" s="48">
        <v>39476</v>
      </c>
      <c r="H9" s="49" t="s">
        <v>22</v>
      </c>
      <c r="I9" s="65"/>
      <c r="J9" s="65"/>
      <c r="K9" s="49"/>
      <c r="L9" s="66"/>
      <c r="M9" s="77"/>
    </row>
    <row r="10" s="15" customFormat="1" ht="40" customHeight="1" spans="1:13">
      <c r="A10" s="31">
        <v>8</v>
      </c>
      <c r="B10" s="35" t="s">
        <v>30</v>
      </c>
      <c r="C10" s="33" t="s">
        <v>31</v>
      </c>
      <c r="D10" s="34" t="str">
        <f>_xlfn.DISPIMG("ID_6905B5B2841745909D5816195DB4997E",1)</f>
        <v>=DISPIMG("ID_6905B5B2841745909D5816195DB4997E",1)</v>
      </c>
      <c r="E10" s="50">
        <v>1</v>
      </c>
      <c r="F10" s="47" t="s">
        <v>16</v>
      </c>
      <c r="G10" s="48">
        <v>43326</v>
      </c>
      <c r="H10" s="49" t="s">
        <v>17</v>
      </c>
      <c r="I10" s="66" t="str">
        <f>_xlfn.DISPIMG("ID_10F21CC2191A4322A66DAB88B62E4492",1)</f>
        <v>=DISPIMG("ID_10F21CC2191A4322A66DAB88B62E4492",1)</v>
      </c>
      <c r="J10" s="66" t="s">
        <v>32</v>
      </c>
      <c r="K10" s="49" t="s">
        <v>33</v>
      </c>
      <c r="L10" s="66">
        <v>99094559</v>
      </c>
      <c r="M10" s="77"/>
    </row>
    <row r="11" s="15" customFormat="1" ht="40" customHeight="1" spans="1:13">
      <c r="A11" s="31">
        <v>9</v>
      </c>
      <c r="B11" s="35" t="s">
        <v>28</v>
      </c>
      <c r="C11" s="33" t="s">
        <v>34</v>
      </c>
      <c r="D11" s="34" t="str">
        <f>_xlfn.DISPIMG("ID_C63636ADDBC84475B40387ADE416751F",1)</f>
        <v>=DISPIMG("ID_C63636ADDBC84475B40387ADE416751F",1)</v>
      </c>
      <c r="E11" s="50">
        <v>20</v>
      </c>
      <c r="F11" s="47" t="s">
        <v>16</v>
      </c>
      <c r="G11" s="48">
        <v>41520</v>
      </c>
      <c r="H11" s="49" t="s">
        <v>22</v>
      </c>
      <c r="I11" s="65"/>
      <c r="J11" s="65"/>
      <c r="K11" s="49"/>
      <c r="L11" s="66"/>
      <c r="M11" s="77"/>
    </row>
    <row r="12" s="15" customFormat="1" ht="40" customHeight="1" spans="1:13">
      <c r="A12" s="31">
        <v>10</v>
      </c>
      <c r="B12" s="32" t="s">
        <v>35</v>
      </c>
      <c r="C12" s="33" t="s">
        <v>36</v>
      </c>
      <c r="D12" s="34" t="str">
        <f>_xlfn.DISPIMG("ID_2950204D786F4D8A8026451AB7DE491C",1)</f>
        <v>=DISPIMG("ID_2950204D786F4D8A8026451AB7DE491C",1)</v>
      </c>
      <c r="E12" s="50">
        <v>24</v>
      </c>
      <c r="F12" s="47" t="s">
        <v>16</v>
      </c>
      <c r="G12" s="48">
        <v>36006</v>
      </c>
      <c r="H12" s="49" t="s">
        <v>22</v>
      </c>
      <c r="I12" s="65"/>
      <c r="J12" s="65"/>
      <c r="K12" s="49"/>
      <c r="L12" s="66"/>
      <c r="M12" s="77"/>
    </row>
    <row r="13" s="15" customFormat="1" ht="40" customHeight="1" spans="1:13">
      <c r="A13" s="31">
        <v>11</v>
      </c>
      <c r="B13" s="32" t="s">
        <v>35</v>
      </c>
      <c r="C13" s="33" t="s">
        <v>37</v>
      </c>
      <c r="D13" s="34" t="str">
        <f>_xlfn.DISPIMG("ID_C5B5D1DA60CC499BA86E60DBFE3ABA3E",1)</f>
        <v>=DISPIMG("ID_C5B5D1DA60CC499BA86E60DBFE3ABA3E",1)</v>
      </c>
      <c r="E13" s="50">
        <v>7</v>
      </c>
      <c r="F13" s="47" t="s">
        <v>16</v>
      </c>
      <c r="G13" s="48">
        <v>40764</v>
      </c>
      <c r="H13" s="49" t="s">
        <v>22</v>
      </c>
      <c r="I13" s="65"/>
      <c r="J13" s="65"/>
      <c r="K13" s="49"/>
      <c r="L13" s="66"/>
      <c r="M13" s="77"/>
    </row>
    <row r="14" s="15" customFormat="1" ht="40" customHeight="1" spans="1:13">
      <c r="A14" s="31">
        <v>12</v>
      </c>
      <c r="B14" s="35" t="s">
        <v>30</v>
      </c>
      <c r="C14" s="33" t="s">
        <v>38</v>
      </c>
      <c r="D14" s="34" t="str">
        <f>_xlfn.DISPIMG("ID_DEF3B3D091E74E95A5C9AD03282CE078",1)</f>
        <v>=DISPIMG("ID_DEF3B3D091E74E95A5C9AD03282CE078",1)</v>
      </c>
      <c r="E14" s="50">
        <v>7</v>
      </c>
      <c r="F14" s="47" t="s">
        <v>16</v>
      </c>
      <c r="G14" s="48">
        <v>42247</v>
      </c>
      <c r="H14" s="49" t="s">
        <v>22</v>
      </c>
      <c r="I14" s="65"/>
      <c r="J14" s="65"/>
      <c r="K14" s="49"/>
      <c r="L14" s="66"/>
      <c r="M14" s="77"/>
    </row>
    <row r="15" s="15" customFormat="1" ht="40" customHeight="1" spans="1:13">
      <c r="A15" s="31">
        <v>13</v>
      </c>
      <c r="B15" s="32" t="s">
        <v>39</v>
      </c>
      <c r="C15" s="33" t="s">
        <v>40</v>
      </c>
      <c r="D15" s="34" t="str">
        <f>_xlfn.DISPIMG("ID_1818DECB8FAD44F2844DDC270FE6D7FF",1)</f>
        <v>=DISPIMG("ID_1818DECB8FAD44F2844DDC270FE6D7FF",1)</v>
      </c>
      <c r="E15" s="50">
        <v>12</v>
      </c>
      <c r="F15" s="47" t="s">
        <v>16</v>
      </c>
      <c r="G15" s="48">
        <v>37146</v>
      </c>
      <c r="H15" s="49" t="s">
        <v>22</v>
      </c>
      <c r="I15" s="65"/>
      <c r="J15" s="65"/>
      <c r="K15" s="49"/>
      <c r="L15" s="66"/>
      <c r="M15" s="77"/>
    </row>
    <row r="16" s="15" customFormat="1" ht="40" customHeight="1" spans="1:13">
      <c r="A16" s="31">
        <v>14</v>
      </c>
      <c r="B16" s="32" t="s">
        <v>24</v>
      </c>
      <c r="C16" s="33" t="s">
        <v>41</v>
      </c>
      <c r="D16" s="34" t="str">
        <f>_xlfn.DISPIMG("ID_CED98B642D764BF39C58FEC2D8AF45D5",1)</f>
        <v>=DISPIMG("ID_CED98B642D764BF39C58FEC2D8AF45D5",1)</v>
      </c>
      <c r="E16" s="50">
        <v>7</v>
      </c>
      <c r="F16" s="47" t="s">
        <v>16</v>
      </c>
      <c r="G16" s="48">
        <v>43909</v>
      </c>
      <c r="H16" s="49" t="s">
        <v>22</v>
      </c>
      <c r="I16" s="65"/>
      <c r="J16" s="65"/>
      <c r="K16" s="49"/>
      <c r="L16" s="66"/>
      <c r="M16" s="77"/>
    </row>
    <row r="17" s="15" customFormat="1" ht="40" customHeight="1" spans="1:13">
      <c r="A17" s="31">
        <v>15</v>
      </c>
      <c r="B17" s="35" t="s">
        <v>30</v>
      </c>
      <c r="C17" s="33" t="s">
        <v>42</v>
      </c>
      <c r="D17" s="34" t="str">
        <f>_xlfn.DISPIMG("ID_84F8424D6D2842959A8ACBF26CAFF15C",1)</f>
        <v>=DISPIMG("ID_84F8424D6D2842959A8ACBF26CAFF15C",1)</v>
      </c>
      <c r="E17" s="50">
        <v>7</v>
      </c>
      <c r="F17" s="47" t="s">
        <v>16</v>
      </c>
      <c r="G17" s="48">
        <v>44086</v>
      </c>
      <c r="H17" s="49" t="s">
        <v>22</v>
      </c>
      <c r="I17" s="65"/>
      <c r="J17" s="65"/>
      <c r="K17" s="49"/>
      <c r="L17" s="66"/>
      <c r="M17" s="77"/>
    </row>
    <row r="18" s="15" customFormat="1" ht="40" customHeight="1" spans="1:13">
      <c r="A18" s="31">
        <v>16</v>
      </c>
      <c r="B18" s="35" t="s">
        <v>28</v>
      </c>
      <c r="C18" s="33" t="s">
        <v>43</v>
      </c>
      <c r="D18" s="34" t="str">
        <f>_xlfn.DISPIMG("ID_7E4DC2A86D894968A4E08E0C782D4BFF",1)</f>
        <v>=DISPIMG("ID_7E4DC2A86D894968A4E08E0C782D4BFF",1)</v>
      </c>
      <c r="E18" s="50">
        <v>1</v>
      </c>
      <c r="F18" s="47" t="s">
        <v>16</v>
      </c>
      <c r="G18" s="48">
        <v>38524</v>
      </c>
      <c r="H18" s="49" t="s">
        <v>22</v>
      </c>
      <c r="I18" s="65"/>
      <c r="J18" s="65"/>
      <c r="K18" s="49"/>
      <c r="L18" s="66"/>
      <c r="M18" s="77"/>
    </row>
    <row r="19" s="15" customFormat="1" ht="40" customHeight="1" spans="1:13">
      <c r="A19" s="31">
        <v>17</v>
      </c>
      <c r="B19" s="32" t="s">
        <v>44</v>
      </c>
      <c r="C19" s="33" t="s">
        <v>45</v>
      </c>
      <c r="D19" s="34" t="str">
        <f>_xlfn.DISPIMG("ID_28B18B5E5E984D0F82C6D2BCA66AE6A2",1)</f>
        <v>=DISPIMG("ID_28B18B5E5E984D0F82C6D2BCA66AE6A2",1)</v>
      </c>
      <c r="E19" s="50">
        <v>23</v>
      </c>
      <c r="F19" s="47" t="s">
        <v>16</v>
      </c>
      <c r="G19" s="48">
        <v>38716</v>
      </c>
      <c r="H19" s="49" t="s">
        <v>22</v>
      </c>
      <c r="I19" s="65"/>
      <c r="J19" s="65"/>
      <c r="K19" s="49"/>
      <c r="L19" s="66"/>
      <c r="M19" s="77"/>
    </row>
    <row r="20" s="15" customFormat="1" ht="40" customHeight="1" spans="1:13">
      <c r="A20" s="31">
        <v>18</v>
      </c>
      <c r="B20" s="32" t="s">
        <v>24</v>
      </c>
      <c r="C20" s="33" t="s">
        <v>46</v>
      </c>
      <c r="D20" s="34" t="str">
        <f>_xlfn.DISPIMG("ID_E04460269961413AB7D4C3033C497EA8",1)</f>
        <v>=DISPIMG("ID_E04460269961413AB7D4C3033C497EA8",1)</v>
      </c>
      <c r="E20" s="50">
        <v>25</v>
      </c>
      <c r="F20" s="47" t="s">
        <v>16</v>
      </c>
      <c r="G20" s="48">
        <v>44822</v>
      </c>
      <c r="H20" s="49" t="s">
        <v>22</v>
      </c>
      <c r="I20" s="65"/>
      <c r="J20" s="65"/>
      <c r="K20" s="49"/>
      <c r="L20" s="66"/>
      <c r="M20" s="77"/>
    </row>
    <row r="21" s="15" customFormat="1" ht="40" customHeight="1" spans="1:13">
      <c r="A21" s="31">
        <v>19</v>
      </c>
      <c r="B21" s="32" t="s">
        <v>20</v>
      </c>
      <c r="C21" s="33" t="s">
        <v>47</v>
      </c>
      <c r="D21" s="34" t="str">
        <f>_xlfn.DISPIMG("ID_6BEB431D57B44174A8D3E50C23A29D32",1)</f>
        <v>=DISPIMG("ID_6BEB431D57B44174A8D3E50C23A29D32",1)</v>
      </c>
      <c r="E21" s="50">
        <v>17</v>
      </c>
      <c r="F21" s="47" t="s">
        <v>16</v>
      </c>
      <c r="G21" s="48">
        <v>39986</v>
      </c>
      <c r="H21" s="49" t="s">
        <v>22</v>
      </c>
      <c r="I21" s="65"/>
      <c r="J21" s="65"/>
      <c r="K21" s="49"/>
      <c r="L21" s="66"/>
      <c r="M21" s="77"/>
    </row>
    <row r="22" s="15" customFormat="1" ht="40" customHeight="1" spans="1:13">
      <c r="A22" s="31">
        <v>20</v>
      </c>
      <c r="B22" s="32" t="s">
        <v>48</v>
      </c>
      <c r="C22" s="33" t="s">
        <v>49</v>
      </c>
      <c r="D22" s="34" t="str">
        <f>_xlfn.DISPIMG("ID_7A715B2ED9554DFE93CEB854FCBA71CD",1)</f>
        <v>=DISPIMG("ID_7A715B2ED9554DFE93CEB854FCBA71CD",1)</v>
      </c>
      <c r="E22" s="50">
        <v>10</v>
      </c>
      <c r="F22" s="47" t="s">
        <v>16</v>
      </c>
      <c r="G22" s="48">
        <v>41779</v>
      </c>
      <c r="H22" s="49" t="s">
        <v>22</v>
      </c>
      <c r="I22" s="65"/>
      <c r="J22" s="65"/>
      <c r="K22" s="49"/>
      <c r="L22" s="66"/>
      <c r="M22" s="77"/>
    </row>
    <row r="23" s="15" customFormat="1" ht="40" customHeight="1" spans="1:13">
      <c r="A23" s="31">
        <v>21</v>
      </c>
      <c r="B23" s="32" t="s">
        <v>35</v>
      </c>
      <c r="C23" s="33" t="s">
        <v>50</v>
      </c>
      <c r="D23" s="34" t="str">
        <f>_xlfn.DISPIMG("ID_74EA37B118EB473DAA8AE5384EA76AF6",1)</f>
        <v>=DISPIMG("ID_74EA37B118EB473DAA8AE5384EA76AF6",1)</v>
      </c>
      <c r="E23" s="50">
        <v>10</v>
      </c>
      <c r="F23" s="47" t="s">
        <v>16</v>
      </c>
      <c r="G23" s="48">
        <v>40211</v>
      </c>
      <c r="H23" s="49" t="s">
        <v>22</v>
      </c>
      <c r="I23" s="65"/>
      <c r="J23" s="65"/>
      <c r="K23" s="49"/>
      <c r="L23" s="66"/>
      <c r="M23" s="77"/>
    </row>
    <row r="24" s="15" customFormat="1" ht="40" customHeight="1" spans="1:13">
      <c r="A24" s="31">
        <v>22</v>
      </c>
      <c r="B24" s="38" t="s">
        <v>14</v>
      </c>
      <c r="C24" s="39" t="s">
        <v>51</v>
      </c>
      <c r="D24" s="34" t="str">
        <f>_xlfn.DISPIMG("ID_2B596404A6CF459391EA8D33EA007FB7",1)</f>
        <v>=DISPIMG("ID_2B596404A6CF459391EA8D33EA007FB7",1)</v>
      </c>
      <c r="E24" s="50">
        <v>7</v>
      </c>
      <c r="F24" s="47" t="s">
        <v>16</v>
      </c>
      <c r="G24" s="48">
        <v>42485</v>
      </c>
      <c r="H24" s="49" t="s">
        <v>22</v>
      </c>
      <c r="I24" s="65"/>
      <c r="J24" s="65"/>
      <c r="K24" s="49"/>
      <c r="L24" s="66"/>
      <c r="M24" s="77"/>
    </row>
    <row r="25" s="15" customFormat="1" ht="40" customHeight="1" spans="1:13">
      <c r="A25" s="31">
        <v>23</v>
      </c>
      <c r="B25" s="38" t="s">
        <v>14</v>
      </c>
      <c r="C25" s="39" t="s">
        <v>52</v>
      </c>
      <c r="D25" s="34" t="str">
        <f>_xlfn.DISPIMG("ID_CAEE33BBA08A43138E6D7BA9F1E8AE84",1)</f>
        <v>=DISPIMG("ID_CAEE33BBA08A43138E6D7BA9F1E8AE84",1)</v>
      </c>
      <c r="E25" s="50">
        <v>3</v>
      </c>
      <c r="F25" s="47" t="s">
        <v>16</v>
      </c>
      <c r="G25" s="48">
        <v>44977</v>
      </c>
      <c r="H25" s="49" t="s">
        <v>22</v>
      </c>
      <c r="I25" s="65"/>
      <c r="J25" s="65"/>
      <c r="K25" s="49"/>
      <c r="L25" s="66"/>
      <c r="M25" s="77"/>
    </row>
    <row r="26" s="16" customFormat="1" ht="89" customHeight="1" spans="1:13">
      <c r="A26" s="31">
        <v>24</v>
      </c>
      <c r="B26" s="40" t="s">
        <v>53</v>
      </c>
      <c r="C26" s="41" t="s">
        <v>54</v>
      </c>
      <c r="D26" s="42"/>
      <c r="E26" s="51">
        <v>31</v>
      </c>
      <c r="F26" s="51" t="s">
        <v>16</v>
      </c>
      <c r="G26" s="52">
        <v>45146</v>
      </c>
      <c r="H26" s="53" t="s">
        <v>22</v>
      </c>
      <c r="I26" s="67"/>
      <c r="J26" s="67"/>
      <c r="K26" s="53"/>
      <c r="L26" s="68"/>
      <c r="M26" s="51"/>
    </row>
    <row r="27" ht="114" customHeight="1" spans="1:13">
      <c r="A27" s="31">
        <v>25</v>
      </c>
      <c r="B27" s="38" t="s">
        <v>53</v>
      </c>
      <c r="C27" s="39" t="s">
        <v>55</v>
      </c>
      <c r="D27" s="43"/>
      <c r="E27" s="54">
        <v>31</v>
      </c>
      <c r="F27" s="54" t="s">
        <v>16</v>
      </c>
      <c r="G27" s="55">
        <v>42493</v>
      </c>
      <c r="H27" s="56" t="s">
        <v>22</v>
      </c>
      <c r="I27" s="69"/>
      <c r="J27" s="69"/>
      <c r="K27" s="56"/>
      <c r="L27" s="70"/>
      <c r="M27" s="54"/>
    </row>
    <row r="28" ht="110.55" customHeight="1" spans="1:13">
      <c r="A28" s="31">
        <v>26</v>
      </c>
      <c r="B28" s="38" t="s">
        <v>28</v>
      </c>
      <c r="C28" s="39" t="s">
        <v>56</v>
      </c>
      <c r="D28" s="43"/>
      <c r="E28" s="54">
        <v>29</v>
      </c>
      <c r="F28" s="54" t="s">
        <v>16</v>
      </c>
      <c r="G28" s="55">
        <v>45002</v>
      </c>
      <c r="H28" s="56" t="s">
        <v>22</v>
      </c>
      <c r="I28" s="69"/>
      <c r="J28" s="69"/>
      <c r="K28" s="56"/>
      <c r="L28" s="70"/>
      <c r="M28" s="54"/>
    </row>
    <row r="29" ht="117" customHeight="1" spans="1:13">
      <c r="A29" s="31">
        <v>27</v>
      </c>
      <c r="B29" s="38" t="s">
        <v>24</v>
      </c>
      <c r="C29" s="39" t="s">
        <v>57</v>
      </c>
      <c r="D29" s="43"/>
      <c r="E29" s="54">
        <v>7</v>
      </c>
      <c r="F29" s="54" t="s">
        <v>16</v>
      </c>
      <c r="G29" s="55">
        <v>43469</v>
      </c>
      <c r="H29" s="56" t="s">
        <v>22</v>
      </c>
      <c r="I29" s="69"/>
      <c r="J29" s="69"/>
      <c r="K29" s="56"/>
      <c r="L29" s="70"/>
      <c r="M29" s="54"/>
    </row>
    <row r="30" s="16" customFormat="1" ht="155" customHeight="1" spans="1:13">
      <c r="A30" s="31">
        <v>28</v>
      </c>
      <c r="B30" s="40" t="s">
        <v>14</v>
      </c>
      <c r="C30" s="41" t="s">
        <v>58</v>
      </c>
      <c r="D30" s="42"/>
      <c r="E30" s="51">
        <v>7</v>
      </c>
      <c r="F30" s="51" t="s">
        <v>16</v>
      </c>
      <c r="G30" s="52">
        <v>39395</v>
      </c>
      <c r="H30" s="53" t="s">
        <v>17</v>
      </c>
      <c r="I30" s="71" t="str">
        <f>_xlfn.DISPIMG("ID_D78362BAB84341D09EBE87CFE089FAB6",1)</f>
        <v>=DISPIMG("ID_D78362BAB84341D09EBE87CFE089FAB6",1)</v>
      </c>
      <c r="J30" s="71" t="s">
        <v>59</v>
      </c>
      <c r="K30" s="60" t="s">
        <v>60</v>
      </c>
      <c r="L30" s="68">
        <v>938811843</v>
      </c>
      <c r="M30" s="51"/>
    </row>
    <row r="31" ht="102" customHeight="1" spans="1:13">
      <c r="A31" s="31">
        <v>29</v>
      </c>
      <c r="B31" s="38" t="s">
        <v>53</v>
      </c>
      <c r="C31" s="39" t="s">
        <v>61</v>
      </c>
      <c r="D31" s="43"/>
      <c r="E31" s="54">
        <v>30</v>
      </c>
      <c r="F31" s="54" t="s">
        <v>16</v>
      </c>
      <c r="G31" s="57">
        <v>43133</v>
      </c>
      <c r="H31" s="58" t="s">
        <v>22</v>
      </c>
      <c r="I31" s="72"/>
      <c r="J31" s="72"/>
      <c r="K31" s="58"/>
      <c r="L31" s="73"/>
      <c r="M31" s="54"/>
    </row>
    <row r="32" ht="90" customHeight="1" spans="1:13">
      <c r="A32" s="31">
        <v>30</v>
      </c>
      <c r="B32" s="38" t="s">
        <v>24</v>
      </c>
      <c r="C32" s="39" t="s">
        <v>62</v>
      </c>
      <c r="D32" s="43"/>
      <c r="E32" s="54">
        <v>12</v>
      </c>
      <c r="F32" s="54" t="s">
        <v>16</v>
      </c>
      <c r="G32" s="55">
        <v>42612</v>
      </c>
      <c r="H32" s="58" t="s">
        <v>22</v>
      </c>
      <c r="I32" s="69"/>
      <c r="J32" s="69"/>
      <c r="K32" s="56"/>
      <c r="L32" s="70"/>
      <c r="M32" s="54"/>
    </row>
    <row r="33" ht="132" customHeight="1" spans="1:13">
      <c r="A33" s="31">
        <v>31</v>
      </c>
      <c r="B33" s="38" t="s">
        <v>48</v>
      </c>
      <c r="C33" s="39" t="s">
        <v>63</v>
      </c>
      <c r="D33" s="43"/>
      <c r="E33" s="54">
        <v>6</v>
      </c>
      <c r="F33" s="54" t="s">
        <v>16</v>
      </c>
      <c r="G33" s="55">
        <v>36973</v>
      </c>
      <c r="H33" s="58" t="s">
        <v>22</v>
      </c>
      <c r="I33" s="69"/>
      <c r="J33" s="69"/>
      <c r="K33" s="56"/>
      <c r="L33" s="70"/>
      <c r="M33" s="54"/>
    </row>
    <row r="34" ht="78" customHeight="1" spans="1:13">
      <c r="A34" s="31">
        <v>32</v>
      </c>
      <c r="B34" s="38" t="s">
        <v>44</v>
      </c>
      <c r="C34" s="39" t="s">
        <v>64</v>
      </c>
      <c r="D34" s="43"/>
      <c r="E34" s="54">
        <v>7</v>
      </c>
      <c r="F34" s="54" t="s">
        <v>16</v>
      </c>
      <c r="G34" s="55">
        <v>43490</v>
      </c>
      <c r="H34" s="58" t="s">
        <v>22</v>
      </c>
      <c r="I34" s="69"/>
      <c r="J34" s="69"/>
      <c r="K34" s="56"/>
      <c r="L34" s="70"/>
      <c r="M34" s="54"/>
    </row>
    <row r="35" s="16" customFormat="1" ht="62" customHeight="1" spans="1:13">
      <c r="A35" s="31">
        <v>33</v>
      </c>
      <c r="B35" s="40" t="s">
        <v>65</v>
      </c>
      <c r="C35" s="44" t="s">
        <v>66</v>
      </c>
      <c r="D35" s="42"/>
      <c r="E35" s="51">
        <v>11</v>
      </c>
      <c r="F35" s="51" t="s">
        <v>16</v>
      </c>
      <c r="G35" s="59">
        <v>45090</v>
      </c>
      <c r="H35" s="60" t="s">
        <v>17</v>
      </c>
      <c r="I35" s="74" t="str">
        <f>_xlfn.DISPIMG("ID_FE053B1C1C284C7E91D7A061A8049AE8",1)</f>
        <v>=DISPIMG("ID_FE053B1C1C284C7E91D7A061A8049AE8",1)</v>
      </c>
      <c r="J35" s="74" t="s">
        <v>67</v>
      </c>
      <c r="K35" s="60" t="s">
        <v>68</v>
      </c>
      <c r="L35" s="75">
        <v>149007</v>
      </c>
      <c r="M35" s="51"/>
    </row>
    <row r="36" ht="72" customHeight="1" spans="1:13">
      <c r="A36" s="31">
        <v>34</v>
      </c>
      <c r="B36" s="38" t="s">
        <v>24</v>
      </c>
      <c r="C36" s="39" t="s">
        <v>69</v>
      </c>
      <c r="D36" s="43"/>
      <c r="E36" s="54">
        <v>7</v>
      </c>
      <c r="F36" s="54" t="s">
        <v>16</v>
      </c>
      <c r="G36" s="55">
        <v>45212</v>
      </c>
      <c r="H36" s="56" t="s">
        <v>22</v>
      </c>
      <c r="I36" s="69"/>
      <c r="J36" s="69"/>
      <c r="K36" s="56"/>
      <c r="L36" s="70"/>
      <c r="M36" s="54"/>
    </row>
    <row r="37" s="16" customFormat="1" ht="73" customHeight="1" spans="1:13">
      <c r="A37" s="31">
        <v>35</v>
      </c>
      <c r="B37" s="40" t="s">
        <v>14</v>
      </c>
      <c r="C37" s="41" t="s">
        <v>70</v>
      </c>
      <c r="D37" s="42"/>
      <c r="E37" s="51">
        <v>7</v>
      </c>
      <c r="F37" s="51" t="s">
        <v>16</v>
      </c>
      <c r="G37" s="52">
        <v>45513</v>
      </c>
      <c r="H37" s="53" t="s">
        <v>17</v>
      </c>
      <c r="I37" s="71" t="str">
        <f>_xlfn.DISPIMG("ID_6BF5A36425AA4D91825757A1D1F48D79",1)</f>
        <v>=DISPIMG("ID_6BF5A36425AA4D91825757A1D1F48D79",1)</v>
      </c>
      <c r="J37" s="67" t="s">
        <v>71</v>
      </c>
      <c r="K37" s="60" t="s">
        <v>72</v>
      </c>
      <c r="L37" s="68" t="s">
        <v>73</v>
      </c>
      <c r="M37" s="51"/>
    </row>
    <row r="38" ht="83" customHeight="1" spans="1:13">
      <c r="A38" s="31">
        <v>36</v>
      </c>
      <c r="B38" s="38" t="s">
        <v>14</v>
      </c>
      <c r="C38" s="39" t="s">
        <v>74</v>
      </c>
      <c r="D38" s="43"/>
      <c r="E38" s="54">
        <v>15</v>
      </c>
      <c r="F38" s="54" t="s">
        <v>16</v>
      </c>
      <c r="G38" s="55">
        <v>44622</v>
      </c>
      <c r="H38" s="56" t="s">
        <v>22</v>
      </c>
      <c r="I38" s="69"/>
      <c r="J38" s="69"/>
      <c r="K38" s="56"/>
      <c r="L38" s="70"/>
      <c r="M38" s="54"/>
    </row>
    <row r="39" ht="114" customHeight="1" spans="1:13">
      <c r="A39" s="31">
        <v>37</v>
      </c>
      <c r="B39" s="38" t="s">
        <v>14</v>
      </c>
      <c r="C39" s="39" t="s">
        <v>75</v>
      </c>
      <c r="D39" s="43"/>
      <c r="E39" s="54">
        <v>7</v>
      </c>
      <c r="F39" s="54" t="s">
        <v>16</v>
      </c>
      <c r="G39" s="55">
        <v>41799</v>
      </c>
      <c r="H39" s="56" t="s">
        <v>22</v>
      </c>
      <c r="I39" s="69"/>
      <c r="J39" s="69"/>
      <c r="K39" s="56"/>
      <c r="L39" s="70"/>
      <c r="M39" s="54"/>
    </row>
    <row r="40" ht="96" customHeight="1" spans="1:13">
      <c r="A40" s="31">
        <v>38</v>
      </c>
      <c r="B40" s="38" t="s">
        <v>28</v>
      </c>
      <c r="C40" s="39" t="s">
        <v>76</v>
      </c>
      <c r="D40" s="43"/>
      <c r="E40" s="54">
        <v>1</v>
      </c>
      <c r="F40" s="54" t="s">
        <v>16</v>
      </c>
      <c r="G40" s="55">
        <v>44524</v>
      </c>
      <c r="H40" s="56" t="s">
        <v>22</v>
      </c>
      <c r="I40" s="69"/>
      <c r="J40" s="69"/>
      <c r="K40" s="56"/>
      <c r="L40" s="70"/>
      <c r="M40" s="54"/>
    </row>
    <row r="41" ht="72" customHeight="1" spans="1:13">
      <c r="A41" s="31">
        <v>39</v>
      </c>
      <c r="B41" s="38" t="s">
        <v>65</v>
      </c>
      <c r="C41" s="39" t="s">
        <v>77</v>
      </c>
      <c r="D41" s="43"/>
      <c r="E41" s="54">
        <v>27</v>
      </c>
      <c r="F41" s="54" t="s">
        <v>16</v>
      </c>
      <c r="G41" s="55">
        <v>42324</v>
      </c>
      <c r="H41" s="56" t="s">
        <v>22</v>
      </c>
      <c r="I41" s="69"/>
      <c r="J41" s="69"/>
      <c r="K41" s="56"/>
      <c r="L41" s="70"/>
      <c r="M41" s="54"/>
    </row>
    <row r="42" ht="102" customHeight="1" spans="1:13">
      <c r="A42" s="31">
        <v>40</v>
      </c>
      <c r="B42" s="38" t="s">
        <v>65</v>
      </c>
      <c r="C42" s="39" t="s">
        <v>78</v>
      </c>
      <c r="D42" s="43"/>
      <c r="E42" s="54">
        <v>12</v>
      </c>
      <c r="F42" s="54" t="s">
        <v>16</v>
      </c>
      <c r="G42" s="55">
        <v>39329</v>
      </c>
      <c r="H42" s="56" t="s">
        <v>22</v>
      </c>
      <c r="I42" s="69"/>
      <c r="J42" s="69"/>
      <c r="K42" s="56"/>
      <c r="L42" s="70"/>
      <c r="M42" s="54"/>
    </row>
    <row r="43" ht="88" customHeight="1" spans="1:13">
      <c r="A43" s="31">
        <v>41</v>
      </c>
      <c r="B43" s="38" t="s">
        <v>53</v>
      </c>
      <c r="C43" s="39" t="s">
        <v>79</v>
      </c>
      <c r="D43" s="43"/>
      <c r="E43" s="54">
        <v>8</v>
      </c>
      <c r="F43" s="54" t="s">
        <v>16</v>
      </c>
      <c r="G43" s="55">
        <v>45176</v>
      </c>
      <c r="H43" s="56" t="s">
        <v>22</v>
      </c>
      <c r="I43" s="69"/>
      <c r="J43" s="69"/>
      <c r="K43" s="56"/>
      <c r="L43" s="70"/>
      <c r="M43" s="54"/>
    </row>
    <row r="44" ht="78" customHeight="1" spans="1:13">
      <c r="A44" s="31">
        <v>42</v>
      </c>
      <c r="B44" s="38" t="s">
        <v>14</v>
      </c>
      <c r="C44" s="39" t="s">
        <v>80</v>
      </c>
      <c r="D44" s="43"/>
      <c r="E44" s="54">
        <v>22</v>
      </c>
      <c r="F44" s="54" t="s">
        <v>16</v>
      </c>
      <c r="G44" s="57">
        <v>44151</v>
      </c>
      <c r="H44" s="56" t="s">
        <v>22</v>
      </c>
      <c r="I44" s="72"/>
      <c r="J44" s="72"/>
      <c r="K44" s="58"/>
      <c r="L44" s="73"/>
      <c r="M44" s="54"/>
    </row>
    <row r="45" ht="71" customHeight="1" spans="1:13">
      <c r="A45" s="31">
        <v>43</v>
      </c>
      <c r="B45" s="38" t="s">
        <v>65</v>
      </c>
      <c r="C45" s="39" t="s">
        <v>81</v>
      </c>
      <c r="D45" s="43"/>
      <c r="E45" s="54">
        <v>12</v>
      </c>
      <c r="F45" s="54" t="s">
        <v>16</v>
      </c>
      <c r="G45" s="55">
        <v>44427</v>
      </c>
      <c r="H45" s="56" t="s">
        <v>22</v>
      </c>
      <c r="I45" s="69"/>
      <c r="J45" s="69"/>
      <c r="K45" s="56"/>
      <c r="L45" s="70"/>
      <c r="M45" s="54"/>
    </row>
    <row r="46" ht="80" customHeight="1" spans="1:13">
      <c r="A46" s="31">
        <v>44</v>
      </c>
      <c r="B46" s="38" t="s">
        <v>53</v>
      </c>
      <c r="C46" s="39" t="s">
        <v>82</v>
      </c>
      <c r="D46" s="43"/>
      <c r="E46" s="54">
        <v>20</v>
      </c>
      <c r="F46" s="54" t="s">
        <v>16</v>
      </c>
      <c r="G46" s="55">
        <v>42528</v>
      </c>
      <c r="H46" s="56" t="s">
        <v>22</v>
      </c>
      <c r="I46" s="69"/>
      <c r="J46" s="69"/>
      <c r="K46" s="56"/>
      <c r="L46" s="70"/>
      <c r="M46" s="54"/>
    </row>
    <row r="47" ht="132" customHeight="1" spans="1:13">
      <c r="A47" s="31">
        <v>45</v>
      </c>
      <c r="B47" s="38" t="s">
        <v>28</v>
      </c>
      <c r="C47" s="39" t="s">
        <v>83</v>
      </c>
      <c r="D47" s="43"/>
      <c r="E47" s="54">
        <v>6</v>
      </c>
      <c r="F47" s="54" t="s">
        <v>16</v>
      </c>
      <c r="G47" s="55">
        <v>42396</v>
      </c>
      <c r="H47" s="56" t="s">
        <v>22</v>
      </c>
      <c r="I47" s="69"/>
      <c r="J47" s="69"/>
      <c r="K47" s="56"/>
      <c r="L47" s="70"/>
      <c r="M47" s="54"/>
    </row>
    <row r="48" ht="92" customHeight="1" spans="1:13">
      <c r="A48" s="31">
        <v>46</v>
      </c>
      <c r="B48" s="38" t="s">
        <v>65</v>
      </c>
      <c r="C48" s="39" t="s">
        <v>84</v>
      </c>
      <c r="D48" s="43"/>
      <c r="E48" s="54">
        <v>7</v>
      </c>
      <c r="F48" s="54" t="s">
        <v>16</v>
      </c>
      <c r="G48" s="55">
        <v>44390</v>
      </c>
      <c r="H48" s="56" t="s">
        <v>22</v>
      </c>
      <c r="I48" s="69"/>
      <c r="J48" s="69"/>
      <c r="K48" s="56"/>
      <c r="L48" s="70"/>
      <c r="M48" s="54"/>
    </row>
    <row r="49" s="16" customFormat="1" ht="64" customHeight="1" spans="1:13">
      <c r="A49" s="31">
        <v>47</v>
      </c>
      <c r="B49" s="40" t="s">
        <v>14</v>
      </c>
      <c r="C49" s="41" t="s">
        <v>85</v>
      </c>
      <c r="D49" s="42"/>
      <c r="E49" s="51">
        <v>7</v>
      </c>
      <c r="F49" s="51" t="s">
        <v>16</v>
      </c>
      <c r="G49" s="52">
        <v>43391</v>
      </c>
      <c r="H49" s="53" t="s">
        <v>17</v>
      </c>
      <c r="I49" s="71" t="str">
        <f>_xlfn.DISPIMG("ID_A0758027EC3542E9A7A96CCCCFF96514",1)</f>
        <v>=DISPIMG("ID_A0758027EC3542E9A7A96CCCCFF96514",1)</v>
      </c>
      <c r="J49" s="67" t="s">
        <v>86</v>
      </c>
      <c r="K49" s="53" t="s">
        <v>87</v>
      </c>
      <c r="L49" s="78" t="s">
        <v>88</v>
      </c>
      <c r="M49" s="51"/>
    </row>
    <row r="50" ht="57.9" customHeight="1" spans="1:13">
      <c r="A50" s="31">
        <v>48</v>
      </c>
      <c r="B50" s="38" t="s">
        <v>14</v>
      </c>
      <c r="C50" s="39" t="s">
        <v>89</v>
      </c>
      <c r="D50" s="43"/>
      <c r="E50" s="54">
        <v>7</v>
      </c>
      <c r="F50" s="54" t="s">
        <v>16</v>
      </c>
      <c r="G50" s="55">
        <v>44454</v>
      </c>
      <c r="H50" s="56" t="s">
        <v>22</v>
      </c>
      <c r="I50" s="69"/>
      <c r="J50" s="69"/>
      <c r="K50" s="56"/>
      <c r="L50" s="70"/>
      <c r="M50" s="54"/>
    </row>
    <row r="51" ht="65" customHeight="1" spans="1:13">
      <c r="A51" s="31">
        <v>49</v>
      </c>
      <c r="B51" s="38" t="s">
        <v>65</v>
      </c>
      <c r="C51" s="39" t="s">
        <v>90</v>
      </c>
      <c r="D51" s="43"/>
      <c r="E51" s="54">
        <v>7</v>
      </c>
      <c r="F51" s="54" t="s">
        <v>16</v>
      </c>
      <c r="G51" s="55">
        <v>42977</v>
      </c>
      <c r="H51" s="56" t="s">
        <v>22</v>
      </c>
      <c r="I51" s="69"/>
      <c r="J51" s="69"/>
      <c r="K51" s="56"/>
      <c r="L51" s="70"/>
      <c r="M51" s="54"/>
    </row>
    <row r="52" s="16" customFormat="1" ht="59" customHeight="1" spans="1:13">
      <c r="A52" s="31">
        <v>50</v>
      </c>
      <c r="B52" s="40" t="s">
        <v>44</v>
      </c>
      <c r="C52" s="41" t="s">
        <v>91</v>
      </c>
      <c r="D52" s="42"/>
      <c r="E52" s="51">
        <v>7</v>
      </c>
      <c r="F52" s="51" t="s">
        <v>16</v>
      </c>
      <c r="G52" s="52">
        <v>44063</v>
      </c>
      <c r="H52" s="53" t="s">
        <v>17</v>
      </c>
      <c r="I52" s="71" t="str">
        <f>_xlfn.DISPIMG("ID_E0DF7D023CFF4B00842F84B2DE78AB00",1)</f>
        <v>=DISPIMG("ID_E0DF7D023CFF4B00842F84B2DE78AB00",1)</v>
      </c>
      <c r="J52" s="67" t="s">
        <v>92</v>
      </c>
      <c r="K52" s="53" t="s">
        <v>93</v>
      </c>
      <c r="L52" s="68" t="s">
        <v>94</v>
      </c>
      <c r="M52" s="51"/>
    </row>
    <row r="53" ht="59" customHeight="1" spans="1:13">
      <c r="A53" s="31">
        <v>51</v>
      </c>
      <c r="B53" s="38" t="s">
        <v>65</v>
      </c>
      <c r="C53" s="39" t="s">
        <v>95</v>
      </c>
      <c r="D53" s="43"/>
      <c r="E53" s="54">
        <v>21</v>
      </c>
      <c r="F53" s="54" t="s">
        <v>16</v>
      </c>
      <c r="G53" s="55">
        <v>44522</v>
      </c>
      <c r="H53" s="56" t="s">
        <v>22</v>
      </c>
      <c r="I53" s="69"/>
      <c r="J53" s="69"/>
      <c r="K53" s="56"/>
      <c r="L53" s="70"/>
      <c r="M53" s="54"/>
    </row>
    <row r="54" s="16" customFormat="1" ht="74" customHeight="1" spans="1:13">
      <c r="A54" s="31">
        <v>52</v>
      </c>
      <c r="B54" s="40" t="s">
        <v>30</v>
      </c>
      <c r="C54" s="41" t="s">
        <v>96</v>
      </c>
      <c r="D54" s="42"/>
      <c r="E54" s="51">
        <v>7</v>
      </c>
      <c r="F54" s="51" t="s">
        <v>16</v>
      </c>
      <c r="G54" s="52">
        <v>43109</v>
      </c>
      <c r="H54" s="53" t="s">
        <v>22</v>
      </c>
      <c r="I54" s="67"/>
      <c r="J54" s="67"/>
      <c r="K54" s="53"/>
      <c r="L54" s="68"/>
      <c r="M54" s="51"/>
    </row>
    <row r="55" s="16" customFormat="1" ht="83" customHeight="1" spans="1:13">
      <c r="A55" s="31">
        <v>53</v>
      </c>
      <c r="B55" s="40" t="s">
        <v>14</v>
      </c>
      <c r="C55" s="41" t="s">
        <v>97</v>
      </c>
      <c r="D55" s="42"/>
      <c r="E55" s="51">
        <v>7</v>
      </c>
      <c r="F55" s="51" t="s">
        <v>16</v>
      </c>
      <c r="G55" s="52">
        <v>45704</v>
      </c>
      <c r="H55" s="53" t="s">
        <v>17</v>
      </c>
      <c r="I55" s="71" t="str">
        <f>_xlfn.DISPIMG("ID_ADA7778FAA75492EBD422AE96AB05EB5",1)</f>
        <v>=DISPIMG("ID_ADA7778FAA75492EBD422AE96AB05EB5",1)</v>
      </c>
      <c r="J55" s="67" t="s">
        <v>32</v>
      </c>
      <c r="K55" s="53" t="s">
        <v>98</v>
      </c>
      <c r="L55" s="68">
        <v>98967263</v>
      </c>
      <c r="M55" s="51"/>
    </row>
    <row r="56" ht="99" customHeight="1" spans="1:13">
      <c r="A56" s="31">
        <v>54</v>
      </c>
      <c r="B56" s="38" t="s">
        <v>44</v>
      </c>
      <c r="C56" s="39" t="s">
        <v>99</v>
      </c>
      <c r="D56" s="43"/>
      <c r="E56" s="54">
        <v>23</v>
      </c>
      <c r="F56" s="54" t="s">
        <v>16</v>
      </c>
      <c r="G56" s="55">
        <v>38716</v>
      </c>
      <c r="H56" s="56" t="s">
        <v>22</v>
      </c>
      <c r="I56" s="69"/>
      <c r="J56" s="69"/>
      <c r="K56" s="56"/>
      <c r="L56" s="70"/>
      <c r="M56" s="54"/>
    </row>
    <row r="57" ht="85" customHeight="1" spans="1:13">
      <c r="A57" s="31">
        <v>55</v>
      </c>
      <c r="B57" s="38" t="s">
        <v>30</v>
      </c>
      <c r="C57" s="39" t="s">
        <v>100</v>
      </c>
      <c r="D57" s="43"/>
      <c r="E57" s="54">
        <v>7</v>
      </c>
      <c r="F57" s="54" t="s">
        <v>16</v>
      </c>
      <c r="G57" s="55">
        <v>43824</v>
      </c>
      <c r="H57" s="56" t="s">
        <v>22</v>
      </c>
      <c r="I57" s="69"/>
      <c r="J57" s="69"/>
      <c r="K57" s="56"/>
      <c r="L57" s="70"/>
      <c r="M57" s="54"/>
    </row>
    <row r="58" ht="75" customHeight="1" spans="1:13">
      <c r="A58" s="31">
        <v>56</v>
      </c>
      <c r="B58" s="38" t="s">
        <v>53</v>
      </c>
      <c r="C58" s="39" t="s">
        <v>101</v>
      </c>
      <c r="D58" s="43"/>
      <c r="E58" s="54">
        <v>7</v>
      </c>
      <c r="F58" s="54" t="s">
        <v>16</v>
      </c>
      <c r="G58" s="55">
        <v>40532</v>
      </c>
      <c r="H58" s="56" t="s">
        <v>22</v>
      </c>
      <c r="I58" s="69"/>
      <c r="J58" s="69"/>
      <c r="K58" s="56"/>
      <c r="L58" s="70"/>
      <c r="M58" s="54"/>
    </row>
    <row r="59" ht="63" customHeight="1" spans="1:13">
      <c r="A59" s="31">
        <v>57</v>
      </c>
      <c r="B59" s="38" t="s">
        <v>44</v>
      </c>
      <c r="C59" s="39" t="s">
        <v>102</v>
      </c>
      <c r="D59" s="43"/>
      <c r="E59" s="54">
        <v>5</v>
      </c>
      <c r="F59" s="54" t="s">
        <v>16</v>
      </c>
      <c r="G59" s="55">
        <v>45561</v>
      </c>
      <c r="H59" s="56" t="s">
        <v>22</v>
      </c>
      <c r="I59" s="69"/>
      <c r="J59" s="69"/>
      <c r="K59" s="56"/>
      <c r="L59" s="70"/>
      <c r="M59" s="54"/>
    </row>
    <row r="60" ht="106.8" customHeight="1" spans="1:13">
      <c r="A60" s="31">
        <v>58</v>
      </c>
      <c r="B60" s="38" t="s">
        <v>53</v>
      </c>
      <c r="C60" s="39" t="s">
        <v>103</v>
      </c>
      <c r="D60" s="43"/>
      <c r="E60" s="54">
        <v>7</v>
      </c>
      <c r="F60" s="54" t="s">
        <v>16</v>
      </c>
      <c r="G60" s="55">
        <v>39078</v>
      </c>
      <c r="H60" s="56" t="s">
        <v>22</v>
      </c>
      <c r="I60" s="69"/>
      <c r="J60" s="69"/>
      <c r="K60" s="56"/>
      <c r="L60" s="70"/>
      <c r="M60" s="54"/>
    </row>
    <row r="61" ht="52" customHeight="1" spans="1:13">
      <c r="A61" s="31">
        <v>59</v>
      </c>
      <c r="B61" s="38" t="s">
        <v>39</v>
      </c>
      <c r="C61" s="39" t="s">
        <v>104</v>
      </c>
      <c r="D61" s="43"/>
      <c r="E61" s="54">
        <v>21</v>
      </c>
      <c r="F61" s="54" t="s">
        <v>16</v>
      </c>
      <c r="G61" s="55">
        <v>45730</v>
      </c>
      <c r="H61" s="56" t="s">
        <v>22</v>
      </c>
      <c r="I61" s="69"/>
      <c r="J61" s="69"/>
      <c r="K61" s="56"/>
      <c r="L61" s="70"/>
      <c r="M61" s="54"/>
    </row>
    <row r="62" ht="120" customHeight="1" spans="1:13">
      <c r="A62" s="31">
        <v>60</v>
      </c>
      <c r="B62" s="38" t="s">
        <v>28</v>
      </c>
      <c r="C62" s="39" t="s">
        <v>105</v>
      </c>
      <c r="D62" s="43"/>
      <c r="E62" s="54">
        <v>8</v>
      </c>
      <c r="F62" s="54" t="s">
        <v>16</v>
      </c>
      <c r="G62" s="55">
        <v>38482</v>
      </c>
      <c r="H62" s="56" t="s">
        <v>22</v>
      </c>
      <c r="I62" s="69"/>
      <c r="J62" s="69"/>
      <c r="K62" s="56"/>
      <c r="L62" s="70"/>
      <c r="M62" s="54"/>
    </row>
    <row r="63" s="16" customFormat="1" ht="63" customHeight="1" spans="1:13">
      <c r="A63" s="31">
        <v>61</v>
      </c>
      <c r="B63" s="40" t="s">
        <v>30</v>
      </c>
      <c r="C63" s="41" t="s">
        <v>106</v>
      </c>
      <c r="D63" s="42"/>
      <c r="E63" s="51">
        <v>7</v>
      </c>
      <c r="F63" s="51" t="s">
        <v>16</v>
      </c>
      <c r="G63" s="52">
        <v>45463</v>
      </c>
      <c r="H63" s="53" t="s">
        <v>17</v>
      </c>
      <c r="I63" s="71" t="str">
        <f>_xlfn.DISPIMG("ID_00A258E5A49E46D98CE89BBFDC9C1E69",1)</f>
        <v>=DISPIMG("ID_00A258E5A49E46D98CE89BBFDC9C1E69",1)</v>
      </c>
      <c r="J63" s="67" t="s">
        <v>92</v>
      </c>
      <c r="K63" s="60" t="s">
        <v>107</v>
      </c>
      <c r="L63" s="68" t="s">
        <v>108</v>
      </c>
      <c r="M63" s="51"/>
    </row>
    <row r="64" ht="124" customHeight="1" spans="1:13">
      <c r="A64" s="31">
        <v>62</v>
      </c>
      <c r="B64" s="38" t="s">
        <v>53</v>
      </c>
      <c r="C64" s="39" t="s">
        <v>109</v>
      </c>
      <c r="D64" s="43"/>
      <c r="E64" s="54">
        <v>7</v>
      </c>
      <c r="F64" s="54" t="s">
        <v>16</v>
      </c>
      <c r="G64" s="55">
        <v>41578</v>
      </c>
      <c r="H64" s="56" t="s">
        <v>22</v>
      </c>
      <c r="I64" s="69"/>
      <c r="J64" s="69"/>
      <c r="K64" s="56"/>
      <c r="L64" s="70"/>
      <c r="M64" s="54"/>
    </row>
    <row r="65" s="16" customFormat="1" ht="92" customHeight="1" spans="1:13">
      <c r="A65" s="31">
        <v>63</v>
      </c>
      <c r="B65" s="40" t="s">
        <v>30</v>
      </c>
      <c r="C65" s="41" t="s">
        <v>110</v>
      </c>
      <c r="D65" s="42"/>
      <c r="E65" s="51">
        <v>7</v>
      </c>
      <c r="F65" s="51" t="s">
        <v>16</v>
      </c>
      <c r="G65" s="52">
        <v>45389</v>
      </c>
      <c r="H65" s="53" t="s">
        <v>22</v>
      </c>
      <c r="I65" s="67"/>
      <c r="J65" s="67"/>
      <c r="K65" s="53"/>
      <c r="L65" s="68"/>
      <c r="M65" s="51"/>
    </row>
    <row r="66" ht="109" customHeight="1" spans="1:13">
      <c r="A66" s="31">
        <v>64</v>
      </c>
      <c r="B66" s="38" t="s">
        <v>30</v>
      </c>
      <c r="C66" s="39" t="s">
        <v>111</v>
      </c>
      <c r="D66" s="43"/>
      <c r="E66" s="54">
        <v>7</v>
      </c>
      <c r="F66" s="54" t="s">
        <v>16</v>
      </c>
      <c r="G66" s="55">
        <v>42151</v>
      </c>
      <c r="H66" s="56" t="s">
        <v>22</v>
      </c>
      <c r="I66" s="69"/>
      <c r="J66" s="69"/>
      <c r="K66" s="56"/>
      <c r="L66" s="70"/>
      <c r="M66" s="54"/>
    </row>
    <row r="67" ht="76" customHeight="1" spans="1:13">
      <c r="A67" s="31">
        <v>65</v>
      </c>
      <c r="B67" s="38" t="s">
        <v>14</v>
      </c>
      <c r="C67" s="39" t="s">
        <v>112</v>
      </c>
      <c r="D67" s="43"/>
      <c r="E67" s="54">
        <v>11</v>
      </c>
      <c r="F67" s="54" t="s">
        <v>16</v>
      </c>
      <c r="G67" s="55">
        <v>45495</v>
      </c>
      <c r="H67" s="56" t="s">
        <v>22</v>
      </c>
      <c r="I67" s="69"/>
      <c r="J67" s="69"/>
      <c r="K67" s="56"/>
      <c r="L67" s="70"/>
      <c r="M67" s="54"/>
    </row>
    <row r="68" ht="45" customHeight="1" spans="1:13">
      <c r="A68" s="31">
        <v>66</v>
      </c>
      <c r="B68" s="38" t="s">
        <v>53</v>
      </c>
      <c r="C68" s="39" t="s">
        <v>113</v>
      </c>
      <c r="D68" s="43"/>
      <c r="E68" s="54">
        <v>6</v>
      </c>
      <c r="F68" s="54" t="s">
        <v>16</v>
      </c>
      <c r="G68" s="55">
        <v>44848</v>
      </c>
      <c r="H68" s="56" t="s">
        <v>22</v>
      </c>
      <c r="I68" s="69"/>
      <c r="J68" s="69"/>
      <c r="K68" s="56"/>
      <c r="L68" s="70"/>
      <c r="M68" s="54"/>
    </row>
    <row r="69" s="16" customFormat="1" ht="43" customHeight="1" spans="1:13">
      <c r="A69" s="31">
        <v>67</v>
      </c>
      <c r="B69" s="40" t="s">
        <v>14</v>
      </c>
      <c r="C69" s="41" t="s">
        <v>114</v>
      </c>
      <c r="D69" s="42"/>
      <c r="E69" s="51">
        <v>7</v>
      </c>
      <c r="F69" s="51" t="s">
        <v>16</v>
      </c>
      <c r="G69" s="52">
        <v>43948</v>
      </c>
      <c r="H69" s="53" t="s">
        <v>17</v>
      </c>
      <c r="I69" s="71" t="str">
        <f>_xlfn.DISPIMG("ID_16D5F4C84B464D8288903F7D1D3A361D",1)</f>
        <v>=DISPIMG("ID_16D5F4C84B464D8288903F7D1D3A361D",1)</v>
      </c>
      <c r="J69" s="67" t="s">
        <v>115</v>
      </c>
      <c r="K69" s="60" t="s">
        <v>116</v>
      </c>
      <c r="L69" s="68">
        <v>2025772945</v>
      </c>
      <c r="M69" s="51"/>
    </row>
    <row r="70" ht="90" customHeight="1" spans="1:13">
      <c r="A70" s="31">
        <v>68</v>
      </c>
      <c r="B70" s="38" t="s">
        <v>30</v>
      </c>
      <c r="C70" s="39" t="s">
        <v>117</v>
      </c>
      <c r="D70" s="43"/>
      <c r="E70" s="54">
        <v>7</v>
      </c>
      <c r="F70" s="54" t="s">
        <v>16</v>
      </c>
      <c r="G70" s="55">
        <v>42051</v>
      </c>
      <c r="H70" s="56" t="s">
        <v>22</v>
      </c>
      <c r="I70" s="69"/>
      <c r="J70" s="69"/>
      <c r="K70" s="56"/>
      <c r="L70" s="70"/>
      <c r="M70" s="54"/>
    </row>
    <row r="71" ht="60" customHeight="1" spans="1:13">
      <c r="A71" s="31">
        <v>69</v>
      </c>
      <c r="B71" s="38" t="s">
        <v>53</v>
      </c>
      <c r="C71" s="39" t="s">
        <v>118</v>
      </c>
      <c r="D71" s="43"/>
      <c r="E71" s="54">
        <v>14</v>
      </c>
      <c r="F71" s="54" t="s">
        <v>16</v>
      </c>
      <c r="G71" s="55">
        <v>43321</v>
      </c>
      <c r="H71" s="56" t="s">
        <v>22</v>
      </c>
      <c r="I71" s="69"/>
      <c r="J71" s="69"/>
      <c r="K71" s="56"/>
      <c r="L71" s="70"/>
      <c r="M71" s="54"/>
    </row>
    <row r="72" ht="124" customHeight="1" spans="1:13">
      <c r="A72" s="31">
        <v>70</v>
      </c>
      <c r="B72" s="38" t="s">
        <v>65</v>
      </c>
      <c r="C72" s="39" t="s">
        <v>119</v>
      </c>
      <c r="D72" s="43"/>
      <c r="E72" s="54">
        <v>18</v>
      </c>
      <c r="F72" s="54" t="s">
        <v>16</v>
      </c>
      <c r="G72" s="55">
        <v>43068</v>
      </c>
      <c r="H72" s="56" t="s">
        <v>22</v>
      </c>
      <c r="I72" s="69"/>
      <c r="J72" s="69"/>
      <c r="K72" s="56"/>
      <c r="L72" s="70"/>
      <c r="M72" s="54"/>
    </row>
    <row r="73" ht="75" customHeight="1" spans="1:13">
      <c r="A73" s="31">
        <v>71</v>
      </c>
      <c r="B73" s="38" t="s">
        <v>14</v>
      </c>
      <c r="C73" s="39" t="s">
        <v>120</v>
      </c>
      <c r="D73" s="43"/>
      <c r="E73" s="54">
        <v>35</v>
      </c>
      <c r="F73" s="54" t="s">
        <v>16</v>
      </c>
      <c r="G73" s="55">
        <v>42852</v>
      </c>
      <c r="H73" s="56" t="s">
        <v>22</v>
      </c>
      <c r="I73" s="69"/>
      <c r="J73" s="69"/>
      <c r="K73" s="56"/>
      <c r="L73" s="70"/>
      <c r="M73" s="54"/>
    </row>
    <row r="74" ht="45" customHeight="1" spans="1:13">
      <c r="A74" s="31">
        <v>72</v>
      </c>
      <c r="B74" s="38" t="s">
        <v>14</v>
      </c>
      <c r="C74" s="39" t="s">
        <v>121</v>
      </c>
      <c r="D74" s="43"/>
      <c r="E74" s="54">
        <v>7</v>
      </c>
      <c r="F74" s="54" t="s">
        <v>16</v>
      </c>
      <c r="G74" s="55">
        <v>43900</v>
      </c>
      <c r="H74" s="56" t="s">
        <v>22</v>
      </c>
      <c r="I74" s="69"/>
      <c r="J74" s="69"/>
      <c r="K74" s="56"/>
      <c r="L74" s="70"/>
      <c r="M74" s="54"/>
    </row>
    <row r="75" ht="48" customHeight="1" spans="1:13">
      <c r="A75" s="31">
        <v>73</v>
      </c>
      <c r="B75" s="38" t="s">
        <v>14</v>
      </c>
      <c r="C75" s="39" t="s">
        <v>122</v>
      </c>
      <c r="D75" s="43"/>
      <c r="E75" s="54">
        <v>7</v>
      </c>
      <c r="F75" s="54" t="s">
        <v>16</v>
      </c>
      <c r="G75" s="55">
        <v>45259</v>
      </c>
      <c r="H75" s="56" t="s">
        <v>22</v>
      </c>
      <c r="I75" s="69"/>
      <c r="J75" s="69"/>
      <c r="K75" s="56"/>
      <c r="L75" s="70"/>
      <c r="M75" s="54"/>
    </row>
    <row r="76" ht="92" customHeight="1" spans="1:13">
      <c r="A76" s="31">
        <v>74</v>
      </c>
      <c r="B76" s="38" t="s">
        <v>44</v>
      </c>
      <c r="C76" s="39" t="s">
        <v>123</v>
      </c>
      <c r="D76" s="43"/>
      <c r="E76" s="54">
        <v>24</v>
      </c>
      <c r="F76" s="54" t="s">
        <v>16</v>
      </c>
      <c r="G76" s="55">
        <v>44081</v>
      </c>
      <c r="H76" s="56" t="s">
        <v>22</v>
      </c>
      <c r="I76" s="69"/>
      <c r="J76" s="69"/>
      <c r="K76" s="56"/>
      <c r="L76" s="70"/>
      <c r="M76" s="54"/>
    </row>
    <row r="77" ht="73" customHeight="1" spans="1:13">
      <c r="A77" s="31">
        <v>75</v>
      </c>
      <c r="B77" s="38" t="s">
        <v>53</v>
      </c>
      <c r="C77" s="39" t="s">
        <v>124</v>
      </c>
      <c r="D77" s="43"/>
      <c r="E77" s="54">
        <v>7</v>
      </c>
      <c r="F77" s="54" t="s">
        <v>16</v>
      </c>
      <c r="G77" s="55">
        <v>39524</v>
      </c>
      <c r="H77" s="56" t="s">
        <v>22</v>
      </c>
      <c r="I77" s="69"/>
      <c r="J77" s="69"/>
      <c r="K77" s="56"/>
      <c r="L77" s="70"/>
      <c r="M77" s="54"/>
    </row>
    <row r="78" ht="45" customHeight="1" spans="1:13">
      <c r="A78" s="31">
        <v>76</v>
      </c>
      <c r="B78" s="38" t="s">
        <v>53</v>
      </c>
      <c r="C78" s="39" t="s">
        <v>125</v>
      </c>
      <c r="D78" s="43"/>
      <c r="E78" s="54">
        <v>7</v>
      </c>
      <c r="F78" s="54" t="s">
        <v>16</v>
      </c>
      <c r="G78" s="55">
        <v>45604</v>
      </c>
      <c r="H78" s="56" t="s">
        <v>22</v>
      </c>
      <c r="I78" s="69"/>
      <c r="J78" s="69"/>
      <c r="K78" s="56"/>
      <c r="L78" s="70"/>
      <c r="M78" s="54"/>
    </row>
    <row r="79" s="16" customFormat="1" ht="47" customHeight="1" spans="1:13">
      <c r="A79" s="31">
        <v>77</v>
      </c>
      <c r="B79" s="40" t="s">
        <v>48</v>
      </c>
      <c r="C79" s="41" t="s">
        <v>126</v>
      </c>
      <c r="D79" s="42"/>
      <c r="E79" s="51">
        <v>7</v>
      </c>
      <c r="F79" s="51" t="s">
        <v>16</v>
      </c>
      <c r="G79" s="52">
        <v>42300</v>
      </c>
      <c r="H79" s="53" t="s">
        <v>17</v>
      </c>
      <c r="I79" s="71" t="str">
        <f>_xlfn.DISPIMG("ID_E3BD04C9BE3344B384A63D1F1AAB33D6",1)</f>
        <v>=DISPIMG("ID_E3BD04C9BE3344B384A63D1F1AAB33D6",1)</v>
      </c>
      <c r="J79" s="67" t="s">
        <v>127</v>
      </c>
      <c r="K79" s="53" t="s">
        <v>128</v>
      </c>
      <c r="L79" s="68" t="s">
        <v>129</v>
      </c>
      <c r="M79" s="51"/>
    </row>
    <row r="80" ht="60" customHeight="1" spans="1:13">
      <c r="A80" s="31">
        <v>78</v>
      </c>
      <c r="B80" s="38" t="s">
        <v>53</v>
      </c>
      <c r="C80" s="39" t="s">
        <v>130</v>
      </c>
      <c r="D80" s="43"/>
      <c r="E80" s="54">
        <v>12</v>
      </c>
      <c r="F80" s="54" t="s">
        <v>16</v>
      </c>
      <c r="G80" s="55">
        <v>45148</v>
      </c>
      <c r="H80" s="56" t="s">
        <v>22</v>
      </c>
      <c r="I80" s="69"/>
      <c r="J80" s="69"/>
      <c r="K80" s="56"/>
      <c r="L80" s="70"/>
      <c r="M80" s="54"/>
    </row>
    <row r="81" ht="68" customHeight="1" spans="1:13">
      <c r="A81" s="31">
        <v>79</v>
      </c>
      <c r="B81" s="38" t="s">
        <v>20</v>
      </c>
      <c r="C81" s="39" t="s">
        <v>131</v>
      </c>
      <c r="D81" s="43"/>
      <c r="E81" s="54">
        <v>6</v>
      </c>
      <c r="F81" s="54" t="s">
        <v>16</v>
      </c>
      <c r="G81" s="55">
        <v>42843</v>
      </c>
      <c r="H81" s="56" t="s">
        <v>22</v>
      </c>
      <c r="I81" s="69"/>
      <c r="J81" s="69"/>
      <c r="K81" s="56"/>
      <c r="L81" s="70"/>
      <c r="M81" s="54"/>
    </row>
    <row r="82" s="16" customFormat="1" ht="60" customHeight="1" spans="1:13">
      <c r="A82" s="31">
        <v>80</v>
      </c>
      <c r="B82" s="40" t="s">
        <v>14</v>
      </c>
      <c r="C82" s="41" t="s">
        <v>132</v>
      </c>
      <c r="D82" s="42"/>
      <c r="E82" s="51">
        <v>7</v>
      </c>
      <c r="F82" s="51" t="s">
        <v>16</v>
      </c>
      <c r="G82" s="52">
        <v>45504</v>
      </c>
      <c r="H82" s="53" t="s">
        <v>22</v>
      </c>
      <c r="I82" s="67"/>
      <c r="J82" s="67"/>
      <c r="K82" s="53"/>
      <c r="L82" s="68"/>
      <c r="M82" s="51"/>
    </row>
    <row r="83" ht="82" customHeight="1" spans="1:13">
      <c r="A83" s="31">
        <v>81</v>
      </c>
      <c r="B83" s="38" t="s">
        <v>14</v>
      </c>
      <c r="C83" s="39" t="s">
        <v>133</v>
      </c>
      <c r="D83" s="43"/>
      <c r="E83" s="54">
        <v>6</v>
      </c>
      <c r="F83" s="54" t="s">
        <v>16</v>
      </c>
      <c r="G83" s="55">
        <v>43612</v>
      </c>
      <c r="H83" s="56" t="s">
        <v>22</v>
      </c>
      <c r="I83" s="69"/>
      <c r="J83" s="69"/>
      <c r="K83" s="56"/>
      <c r="L83" s="70"/>
      <c r="M83" s="54"/>
    </row>
    <row r="84" ht="60" customHeight="1"/>
  </sheetData>
  <mergeCells count="9">
    <mergeCell ref="H1:L1"/>
    <mergeCell ref="A1:A2"/>
    <mergeCell ref="B1:B2"/>
    <mergeCell ref="C1:C2"/>
    <mergeCell ref="D1:D2"/>
    <mergeCell ref="E1:E2"/>
    <mergeCell ref="F1:F2"/>
    <mergeCell ref="G1:G2"/>
    <mergeCell ref="M1:M2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O34"/>
  <sheetViews>
    <sheetView topLeftCell="B1" workbookViewId="0">
      <selection activeCell="E43" sqref="E43"/>
    </sheetView>
  </sheetViews>
  <sheetFormatPr defaultColWidth="9" defaultRowHeight="14.25"/>
  <cols>
    <col min="1" max="1" width="9" style="2"/>
    <col min="2" max="2" width="24.6666666666667" style="2" customWidth="1"/>
    <col min="3" max="3" width="9" style="2"/>
    <col min="4" max="4" width="21.2166666666667" style="2" customWidth="1"/>
    <col min="5" max="5" width="14.3333333333333" style="2" customWidth="1"/>
    <col min="6" max="6" width="18.3333333333333" style="2" customWidth="1"/>
    <col min="7" max="7" width="9" style="2"/>
    <col min="8" max="8" width="14.4416666666667" style="2" customWidth="1"/>
    <col min="9" max="11" width="9" style="2"/>
    <col min="12" max="12" width="24.3333333333333" style="2" customWidth="1"/>
    <col min="13" max="13" width="9" style="2"/>
    <col min="14" max="14" width="17.1083333333333" style="2" customWidth="1"/>
    <col min="15" max="16384" width="9" style="2"/>
  </cols>
  <sheetData>
    <row r="1" s="1" customFormat="1" ht="15.75" spans="1:10">
      <c r="A1" s="3" t="s">
        <v>134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5.75" spans="1:15">
      <c r="A2" s="4" t="s">
        <v>0</v>
      </c>
      <c r="B2" s="4" t="s">
        <v>135</v>
      </c>
      <c r="C2" s="4" t="s">
        <v>136</v>
      </c>
      <c r="D2" s="4" t="s">
        <v>137</v>
      </c>
      <c r="E2" s="4" t="s">
        <v>138</v>
      </c>
      <c r="F2" s="4" t="s">
        <v>139</v>
      </c>
      <c r="G2" s="4" t="s">
        <v>140</v>
      </c>
      <c r="H2" s="4" t="s">
        <v>141</v>
      </c>
      <c r="I2" s="4" t="s">
        <v>142</v>
      </c>
      <c r="J2" s="4" t="s">
        <v>8</v>
      </c>
      <c r="L2" s="11" t="s">
        <v>143</v>
      </c>
      <c r="M2" s="11" t="s">
        <v>144</v>
      </c>
      <c r="N2" s="11" t="s">
        <v>145</v>
      </c>
      <c r="O2" s="11" t="s">
        <v>146</v>
      </c>
    </row>
    <row r="3" s="1" customFormat="1" ht="28.5" spans="1:12">
      <c r="A3" s="4">
        <v>1</v>
      </c>
      <c r="B3" s="4" t="s">
        <v>147</v>
      </c>
      <c r="C3" s="4" t="s">
        <v>148</v>
      </c>
      <c r="D3" s="4" t="s">
        <v>149</v>
      </c>
      <c r="E3" s="4" t="s">
        <v>150</v>
      </c>
      <c r="F3" s="4" t="s">
        <v>151</v>
      </c>
      <c r="G3" s="4" t="s">
        <v>148</v>
      </c>
      <c r="H3" s="4">
        <v>8267166</v>
      </c>
      <c r="I3" s="4" t="s">
        <v>152</v>
      </c>
      <c r="J3" s="6" t="s">
        <v>14</v>
      </c>
      <c r="K3" s="12" t="s">
        <v>153</v>
      </c>
      <c r="L3" s="12"/>
    </row>
    <row r="4" s="1" customFormat="1" ht="61.2" customHeight="1" spans="1:10">
      <c r="A4" s="5">
        <v>2</v>
      </c>
      <c r="B4" s="5" t="s">
        <v>154</v>
      </c>
      <c r="C4" s="5" t="s">
        <v>155</v>
      </c>
      <c r="D4" s="5" t="s">
        <v>156</v>
      </c>
      <c r="E4" s="5" t="s">
        <v>157</v>
      </c>
      <c r="F4" s="5" t="s">
        <v>158</v>
      </c>
      <c r="G4" s="5" t="s">
        <v>159</v>
      </c>
      <c r="H4" s="5">
        <v>13563028313</v>
      </c>
      <c r="I4" s="5" t="s">
        <v>160</v>
      </c>
      <c r="J4" s="7"/>
    </row>
    <row r="5" s="1" customFormat="1" ht="42.75" spans="1:10">
      <c r="A5" s="4">
        <v>3</v>
      </c>
      <c r="B5" s="4" t="s">
        <v>161</v>
      </c>
      <c r="C5" s="4" t="s">
        <v>162</v>
      </c>
      <c r="D5" s="4" t="s">
        <v>163</v>
      </c>
      <c r="E5" s="4" t="s">
        <v>164</v>
      </c>
      <c r="F5" s="4" t="s">
        <v>165</v>
      </c>
      <c r="G5" s="4" t="s">
        <v>166</v>
      </c>
      <c r="H5" s="4">
        <v>15134786746</v>
      </c>
      <c r="I5" s="4" t="s">
        <v>167</v>
      </c>
      <c r="J5" s="8"/>
    </row>
    <row r="6" s="1" customFormat="1" ht="28.5" spans="1:10">
      <c r="A6" s="4">
        <v>4</v>
      </c>
      <c r="B6" s="4" t="s">
        <v>168</v>
      </c>
      <c r="C6" s="4" t="s">
        <v>169</v>
      </c>
      <c r="D6" s="4"/>
      <c r="E6" s="4"/>
      <c r="F6" s="4"/>
      <c r="G6" s="4" t="s">
        <v>170</v>
      </c>
      <c r="H6" s="4">
        <v>13863581593</v>
      </c>
      <c r="I6" s="4"/>
      <c r="J6" s="6" t="s">
        <v>35</v>
      </c>
    </row>
    <row r="7" s="1" customFormat="1" ht="15.75" spans="1:10">
      <c r="A7" s="4">
        <v>5</v>
      </c>
      <c r="B7" s="4" t="s">
        <v>171</v>
      </c>
      <c r="C7" s="4" t="s">
        <v>172</v>
      </c>
      <c r="D7" s="4"/>
      <c r="E7" s="4"/>
      <c r="F7" s="4"/>
      <c r="G7" s="4" t="s">
        <v>173</v>
      </c>
      <c r="H7" s="4">
        <v>15963188655</v>
      </c>
      <c r="I7" s="4"/>
      <c r="J7" s="7"/>
    </row>
    <row r="8" s="1" customFormat="1" ht="15.75" spans="1:10">
      <c r="A8" s="4">
        <v>6</v>
      </c>
      <c r="B8" s="4" t="s">
        <v>174</v>
      </c>
      <c r="C8" s="4" t="s">
        <v>175</v>
      </c>
      <c r="D8" s="4"/>
      <c r="E8" s="4"/>
      <c r="F8" s="4"/>
      <c r="G8" s="4" t="s">
        <v>176</v>
      </c>
      <c r="H8" s="4">
        <v>15725589111</v>
      </c>
      <c r="I8" s="4"/>
      <c r="J8" s="8"/>
    </row>
    <row r="9" s="1" customFormat="1" ht="42.75" spans="1:10">
      <c r="A9" s="4">
        <v>7</v>
      </c>
      <c r="B9" s="4" t="s">
        <v>177</v>
      </c>
      <c r="C9" s="4" t="s">
        <v>178</v>
      </c>
      <c r="D9" s="4" t="s">
        <v>179</v>
      </c>
      <c r="E9" s="4" t="s">
        <v>180</v>
      </c>
      <c r="F9" s="4" t="s">
        <v>181</v>
      </c>
      <c r="G9" s="4" t="s">
        <v>182</v>
      </c>
      <c r="H9" s="4">
        <v>15006382019</v>
      </c>
      <c r="I9" s="4" t="s">
        <v>183</v>
      </c>
      <c r="J9" s="6" t="s">
        <v>184</v>
      </c>
    </row>
    <row r="10" s="1" customFormat="1" ht="42.75" spans="1:10">
      <c r="A10" s="4">
        <v>8</v>
      </c>
      <c r="B10" s="4" t="s">
        <v>185</v>
      </c>
      <c r="C10" s="4" t="s">
        <v>186</v>
      </c>
      <c r="D10" s="4" t="s">
        <v>179</v>
      </c>
      <c r="E10" s="4" t="s">
        <v>187</v>
      </c>
      <c r="F10" s="4" t="s">
        <v>188</v>
      </c>
      <c r="G10" s="4" t="s">
        <v>189</v>
      </c>
      <c r="H10" s="4">
        <v>18663016162</v>
      </c>
      <c r="I10" s="4" t="s">
        <v>190</v>
      </c>
      <c r="J10" s="7"/>
    </row>
    <row r="11" s="1" customFormat="1" ht="42.75" spans="1:10">
      <c r="A11" s="4">
        <v>9</v>
      </c>
      <c r="B11" s="4" t="s">
        <v>191</v>
      </c>
      <c r="C11" s="4" t="s">
        <v>192</v>
      </c>
      <c r="D11" s="4" t="s">
        <v>193</v>
      </c>
      <c r="E11" s="4" t="s">
        <v>194</v>
      </c>
      <c r="F11" s="4" t="s">
        <v>195</v>
      </c>
      <c r="G11" s="4" t="s">
        <v>192</v>
      </c>
      <c r="H11" s="4">
        <v>13793062867</v>
      </c>
      <c r="I11" s="4" t="s">
        <v>196</v>
      </c>
      <c r="J11" s="7"/>
    </row>
    <row r="12" s="1" customFormat="1" ht="42.75" spans="1:10">
      <c r="A12" s="4">
        <v>10</v>
      </c>
      <c r="B12" s="4" t="s">
        <v>191</v>
      </c>
      <c r="C12" s="4" t="s">
        <v>192</v>
      </c>
      <c r="D12" s="4" t="s">
        <v>193</v>
      </c>
      <c r="E12" s="4" t="s">
        <v>197</v>
      </c>
      <c r="F12" s="4" t="s">
        <v>198</v>
      </c>
      <c r="G12" s="4" t="s">
        <v>192</v>
      </c>
      <c r="H12" s="4">
        <v>13793062867</v>
      </c>
      <c r="I12" s="4" t="s">
        <v>196</v>
      </c>
      <c r="J12" s="8"/>
    </row>
    <row r="13" s="1" customFormat="1" ht="57" spans="1:10">
      <c r="A13" s="6">
        <v>11</v>
      </c>
      <c r="B13" s="6" t="s">
        <v>199</v>
      </c>
      <c r="C13" s="6" t="s">
        <v>200</v>
      </c>
      <c r="D13" s="6" t="s">
        <v>201</v>
      </c>
      <c r="E13" s="4" t="s">
        <v>202</v>
      </c>
      <c r="F13" s="4" t="s">
        <v>203</v>
      </c>
      <c r="G13" s="6" t="s">
        <v>204</v>
      </c>
      <c r="H13" s="6" t="s">
        <v>205</v>
      </c>
      <c r="I13" s="6" t="s">
        <v>206</v>
      </c>
      <c r="J13" s="6" t="s">
        <v>24</v>
      </c>
    </row>
    <row r="14" s="1" customFormat="1" ht="57" spans="1:10">
      <c r="A14" s="7"/>
      <c r="B14" s="7"/>
      <c r="C14" s="7"/>
      <c r="D14" s="7"/>
      <c r="E14" s="4" t="s">
        <v>207</v>
      </c>
      <c r="F14" s="4" t="s">
        <v>208</v>
      </c>
      <c r="G14" s="7"/>
      <c r="H14" s="7"/>
      <c r="I14" s="7"/>
      <c r="J14" s="7"/>
    </row>
    <row r="15" s="1" customFormat="1" ht="142.5" spans="1:10">
      <c r="A15" s="8"/>
      <c r="B15" s="8"/>
      <c r="C15" s="8"/>
      <c r="D15" s="8"/>
      <c r="E15" s="4" t="s">
        <v>209</v>
      </c>
      <c r="F15" s="4" t="s">
        <v>210</v>
      </c>
      <c r="G15" s="8"/>
      <c r="H15" s="8"/>
      <c r="I15" s="8"/>
      <c r="J15" s="8"/>
    </row>
    <row r="16" s="1" customFormat="1" ht="28.5" spans="1:10">
      <c r="A16" s="4">
        <v>12</v>
      </c>
      <c r="B16" s="4" t="s">
        <v>105</v>
      </c>
      <c r="C16" s="4" t="s">
        <v>211</v>
      </c>
      <c r="D16" s="4" t="s">
        <v>212</v>
      </c>
      <c r="E16" s="4" t="s">
        <v>213</v>
      </c>
      <c r="F16" s="4" t="s">
        <v>214</v>
      </c>
      <c r="G16" s="4" t="s">
        <v>215</v>
      </c>
      <c r="H16" s="4">
        <v>13606357412</v>
      </c>
      <c r="I16" s="4" t="s">
        <v>216</v>
      </c>
      <c r="J16" s="6" t="s">
        <v>217</v>
      </c>
    </row>
    <row r="17" s="1" customFormat="1" ht="42.75" spans="1:10">
      <c r="A17" s="4">
        <v>13</v>
      </c>
      <c r="B17" s="4" t="s">
        <v>218</v>
      </c>
      <c r="C17" s="4" t="s">
        <v>219</v>
      </c>
      <c r="D17" s="4" t="s">
        <v>220</v>
      </c>
      <c r="E17" s="4" t="s">
        <v>221</v>
      </c>
      <c r="F17" s="4" t="s">
        <v>222</v>
      </c>
      <c r="G17" s="4" t="s">
        <v>223</v>
      </c>
      <c r="H17" s="4">
        <v>15666533059</v>
      </c>
      <c r="I17" s="4" t="s">
        <v>224</v>
      </c>
      <c r="J17" s="7"/>
    </row>
    <row r="18" s="1" customFormat="1" ht="57" spans="1:10">
      <c r="A18" s="4">
        <v>14</v>
      </c>
      <c r="B18" s="4" t="s">
        <v>225</v>
      </c>
      <c r="C18" s="4" t="s">
        <v>226</v>
      </c>
      <c r="D18" s="4" t="s">
        <v>227</v>
      </c>
      <c r="E18" s="4" t="s">
        <v>213</v>
      </c>
      <c r="F18" s="4" t="s">
        <v>214</v>
      </c>
      <c r="G18" s="4" t="s">
        <v>228</v>
      </c>
      <c r="H18" s="4">
        <v>13176953126</v>
      </c>
      <c r="I18" s="4" t="s">
        <v>229</v>
      </c>
      <c r="J18" s="8"/>
    </row>
    <row r="19" s="1" customFormat="1" ht="28.5" spans="1:10">
      <c r="A19" s="4">
        <v>15</v>
      </c>
      <c r="B19" s="4" t="s">
        <v>230</v>
      </c>
      <c r="C19" s="4" t="s">
        <v>231</v>
      </c>
      <c r="D19" s="4" t="s">
        <v>232</v>
      </c>
      <c r="E19" s="4" t="s">
        <v>233</v>
      </c>
      <c r="F19" s="4" t="s">
        <v>234</v>
      </c>
      <c r="G19" s="4" t="s">
        <v>235</v>
      </c>
      <c r="H19" s="4">
        <v>13561273297</v>
      </c>
      <c r="I19" s="4" t="s">
        <v>236</v>
      </c>
      <c r="J19" s="6" t="s">
        <v>237</v>
      </c>
    </row>
    <row r="20" s="1" customFormat="1" ht="28.5" spans="1:10">
      <c r="A20" s="4">
        <v>16</v>
      </c>
      <c r="B20" s="4" t="s">
        <v>238</v>
      </c>
      <c r="C20" s="4" t="s">
        <v>239</v>
      </c>
      <c r="D20" s="4" t="s">
        <v>240</v>
      </c>
      <c r="E20" s="4" t="s">
        <v>241</v>
      </c>
      <c r="F20" s="4" t="s">
        <v>242</v>
      </c>
      <c r="G20" s="4" t="s">
        <v>243</v>
      </c>
      <c r="H20" s="4" t="s">
        <v>244</v>
      </c>
      <c r="I20" s="4" t="s">
        <v>245</v>
      </c>
      <c r="J20" s="7"/>
    </row>
    <row r="21" s="1" customFormat="1" ht="42.75" spans="1:10">
      <c r="A21" s="4">
        <v>17</v>
      </c>
      <c r="B21" s="4" t="s">
        <v>246</v>
      </c>
      <c r="C21" s="4" t="s">
        <v>247</v>
      </c>
      <c r="D21" s="4" t="s">
        <v>248</v>
      </c>
      <c r="E21" s="4" t="s">
        <v>249</v>
      </c>
      <c r="F21" s="4" t="s">
        <v>250</v>
      </c>
      <c r="G21" s="4" t="s">
        <v>251</v>
      </c>
      <c r="H21" s="4">
        <v>13589473688</v>
      </c>
      <c r="I21" s="4" t="s">
        <v>252</v>
      </c>
      <c r="J21" s="7"/>
    </row>
    <row r="22" s="1" customFormat="1" ht="42.75" spans="1:10">
      <c r="A22" s="4">
        <v>18</v>
      </c>
      <c r="B22" s="4" t="s">
        <v>253</v>
      </c>
      <c r="C22" s="4" t="s">
        <v>254</v>
      </c>
      <c r="D22" s="6" t="s">
        <v>255</v>
      </c>
      <c r="E22" s="4" t="s">
        <v>256</v>
      </c>
      <c r="F22" s="4" t="s">
        <v>257</v>
      </c>
      <c r="G22" s="4" t="s">
        <v>258</v>
      </c>
      <c r="H22" s="4">
        <v>13563563668</v>
      </c>
      <c r="I22" s="4" t="s">
        <v>259</v>
      </c>
      <c r="J22" s="7"/>
    </row>
    <row r="23" s="1" customFormat="1" ht="42.75" spans="1:10">
      <c r="A23" s="4">
        <v>19</v>
      </c>
      <c r="B23" s="4" t="s">
        <v>253</v>
      </c>
      <c r="C23" s="4" t="s">
        <v>254</v>
      </c>
      <c r="D23" s="8"/>
      <c r="E23" s="4" t="s">
        <v>260</v>
      </c>
      <c r="F23" s="4" t="s">
        <v>261</v>
      </c>
      <c r="G23" s="4" t="s">
        <v>258</v>
      </c>
      <c r="H23" s="4">
        <v>13563563669</v>
      </c>
      <c r="I23" s="4" t="s">
        <v>262</v>
      </c>
      <c r="J23" s="7"/>
    </row>
    <row r="24" s="1" customFormat="1" ht="42.75" spans="1:10">
      <c r="A24" s="4">
        <v>20</v>
      </c>
      <c r="B24" s="4" t="s">
        <v>263</v>
      </c>
      <c r="C24" s="4" t="s">
        <v>264</v>
      </c>
      <c r="D24" s="6" t="s">
        <v>265</v>
      </c>
      <c r="E24" s="4" t="s">
        <v>266</v>
      </c>
      <c r="F24" s="4" t="s">
        <v>267</v>
      </c>
      <c r="G24" s="4" t="s">
        <v>268</v>
      </c>
      <c r="H24" s="4">
        <v>15275883435</v>
      </c>
      <c r="I24" s="4" t="s">
        <v>269</v>
      </c>
      <c r="J24" s="7"/>
    </row>
    <row r="25" s="1" customFormat="1" ht="28.5" spans="1:10">
      <c r="A25" s="4">
        <v>21</v>
      </c>
      <c r="B25" s="4" t="s">
        <v>263</v>
      </c>
      <c r="C25" s="4" t="s">
        <v>264</v>
      </c>
      <c r="D25" s="8"/>
      <c r="E25" s="4" t="s">
        <v>270</v>
      </c>
      <c r="F25" s="4" t="s">
        <v>271</v>
      </c>
      <c r="G25" s="4" t="s">
        <v>268</v>
      </c>
      <c r="H25" s="4">
        <v>15275883436</v>
      </c>
      <c r="I25" s="4" t="s">
        <v>272</v>
      </c>
      <c r="J25" s="7"/>
    </row>
    <row r="26" s="1" customFormat="1" ht="28.5" spans="1:10">
      <c r="A26" s="4">
        <v>22</v>
      </c>
      <c r="B26" s="4" t="s">
        <v>273</v>
      </c>
      <c r="C26" s="4" t="s">
        <v>274</v>
      </c>
      <c r="D26" s="4" t="s">
        <v>275</v>
      </c>
      <c r="E26" s="4" t="s">
        <v>276</v>
      </c>
      <c r="F26" s="4" t="s">
        <v>277</v>
      </c>
      <c r="G26" s="4" t="s">
        <v>278</v>
      </c>
      <c r="H26" s="4">
        <v>18863535782</v>
      </c>
      <c r="I26" s="4"/>
      <c r="J26" s="7"/>
    </row>
    <row r="27" s="1" customFormat="1" ht="42.75" spans="1:10">
      <c r="A27" s="4">
        <v>23</v>
      </c>
      <c r="B27" s="4" t="s">
        <v>279</v>
      </c>
      <c r="C27" s="4" t="s">
        <v>280</v>
      </c>
      <c r="D27" s="6" t="s">
        <v>281</v>
      </c>
      <c r="E27" s="4" t="s">
        <v>282</v>
      </c>
      <c r="F27" s="4" t="s">
        <v>283</v>
      </c>
      <c r="G27" s="4" t="s">
        <v>280</v>
      </c>
      <c r="H27" s="4">
        <v>15964353856</v>
      </c>
      <c r="I27" s="4" t="s">
        <v>284</v>
      </c>
      <c r="J27" s="7"/>
    </row>
    <row r="28" s="1" customFormat="1" ht="42.75" spans="1:10">
      <c r="A28" s="4">
        <v>24</v>
      </c>
      <c r="B28" s="4" t="s">
        <v>279</v>
      </c>
      <c r="C28" s="4" t="s">
        <v>280</v>
      </c>
      <c r="D28" s="7"/>
      <c r="E28" s="4" t="s">
        <v>285</v>
      </c>
      <c r="F28" s="4" t="s">
        <v>286</v>
      </c>
      <c r="G28" s="4" t="s">
        <v>280</v>
      </c>
      <c r="H28" s="4">
        <v>15964353857</v>
      </c>
      <c r="I28" s="4" t="s">
        <v>287</v>
      </c>
      <c r="J28" s="7"/>
    </row>
    <row r="29" s="1" customFormat="1" ht="42.75" spans="1:10">
      <c r="A29" s="4">
        <v>25</v>
      </c>
      <c r="B29" s="4" t="s">
        <v>288</v>
      </c>
      <c r="C29" s="4"/>
      <c r="D29" s="8"/>
      <c r="E29" s="4" t="s">
        <v>289</v>
      </c>
      <c r="F29" s="4" t="s">
        <v>290</v>
      </c>
      <c r="G29" s="4"/>
      <c r="H29" s="4"/>
      <c r="I29" s="4"/>
      <c r="J29" s="7"/>
    </row>
    <row r="30" s="1" customFormat="1" ht="57" spans="1:10">
      <c r="A30" s="4">
        <v>26</v>
      </c>
      <c r="B30" s="4" t="s">
        <v>291</v>
      </c>
      <c r="C30" s="4" t="s">
        <v>292</v>
      </c>
      <c r="D30" s="4" t="s">
        <v>293</v>
      </c>
      <c r="E30" s="4" t="s">
        <v>294</v>
      </c>
      <c r="F30" s="4" t="s">
        <v>295</v>
      </c>
      <c r="G30" s="4" t="s">
        <v>296</v>
      </c>
      <c r="H30" s="4">
        <v>13863573288</v>
      </c>
      <c r="I30" s="4"/>
      <c r="J30" s="8"/>
    </row>
    <row r="31" s="1" customFormat="1" ht="28.5" spans="1:10">
      <c r="A31" s="4">
        <v>27</v>
      </c>
      <c r="B31" s="4" t="s">
        <v>297</v>
      </c>
      <c r="C31" s="4" t="s">
        <v>298</v>
      </c>
      <c r="D31" s="4" t="s">
        <v>299</v>
      </c>
      <c r="E31" s="4" t="s">
        <v>300</v>
      </c>
      <c r="F31" s="4" t="s">
        <v>301</v>
      </c>
      <c r="G31" s="4" t="s">
        <v>302</v>
      </c>
      <c r="H31" s="4">
        <v>15838345647</v>
      </c>
      <c r="I31" s="4"/>
      <c r="J31" s="6" t="s">
        <v>303</v>
      </c>
    </row>
    <row r="32" s="1" customFormat="1" ht="28.5" spans="1:10">
      <c r="A32" s="5">
        <v>28</v>
      </c>
      <c r="B32" s="5" t="s">
        <v>304</v>
      </c>
      <c r="C32" s="5" t="s">
        <v>305</v>
      </c>
      <c r="D32" s="9" t="s">
        <v>306</v>
      </c>
      <c r="E32" s="5" t="s">
        <v>221</v>
      </c>
      <c r="F32" s="5" t="s">
        <v>307</v>
      </c>
      <c r="G32" s="5" t="s">
        <v>308</v>
      </c>
      <c r="H32" s="5">
        <v>18265589040</v>
      </c>
      <c r="I32" s="5" t="s">
        <v>309</v>
      </c>
      <c r="J32" s="7"/>
    </row>
    <row r="33" s="1" customFormat="1" ht="28.5" spans="1:10">
      <c r="A33" s="5">
        <v>29</v>
      </c>
      <c r="B33" s="5" t="s">
        <v>304</v>
      </c>
      <c r="C33" s="5" t="s">
        <v>305</v>
      </c>
      <c r="D33" s="10"/>
      <c r="E33" s="5" t="s">
        <v>310</v>
      </c>
      <c r="F33" s="5" t="s">
        <v>311</v>
      </c>
      <c r="G33" s="5" t="s">
        <v>308</v>
      </c>
      <c r="H33" s="5">
        <v>18265589040</v>
      </c>
      <c r="I33" s="5" t="s">
        <v>309</v>
      </c>
      <c r="J33" s="8"/>
    </row>
    <row r="34" s="1" customFormat="1" ht="71.25" spans="1:10">
      <c r="A34" s="4">
        <v>30</v>
      </c>
      <c r="B34" s="4" t="s">
        <v>312</v>
      </c>
      <c r="C34" s="4" t="s">
        <v>313</v>
      </c>
      <c r="D34" s="4" t="s">
        <v>314</v>
      </c>
      <c r="E34" s="4" t="s">
        <v>315</v>
      </c>
      <c r="F34" s="4" t="s">
        <v>316</v>
      </c>
      <c r="G34" s="4" t="s">
        <v>317</v>
      </c>
      <c r="H34" s="4">
        <v>18963537007</v>
      </c>
      <c r="I34" s="4" t="s">
        <v>318</v>
      </c>
      <c r="J34" s="4" t="s">
        <v>30</v>
      </c>
    </row>
  </sheetData>
  <mergeCells count="19">
    <mergeCell ref="A1:J1"/>
    <mergeCell ref="A13:A15"/>
    <mergeCell ref="B13:B15"/>
    <mergeCell ref="C13:C15"/>
    <mergeCell ref="D13:D15"/>
    <mergeCell ref="D22:D23"/>
    <mergeCell ref="D24:D25"/>
    <mergeCell ref="D27:D29"/>
    <mergeCell ref="D32:D33"/>
    <mergeCell ref="G13:G15"/>
    <mergeCell ref="H13:H15"/>
    <mergeCell ref="I13:I15"/>
    <mergeCell ref="J3:J5"/>
    <mergeCell ref="J6:J8"/>
    <mergeCell ref="J9:J12"/>
    <mergeCell ref="J13:J15"/>
    <mergeCell ref="J16:J18"/>
    <mergeCell ref="J19:J30"/>
    <mergeCell ref="J31:J33"/>
  </mergeCells>
  <hyperlinks>
    <hyperlink ref="I5" r:id="rId1" display="michelle@lidebrake.com"/>
    <hyperlink ref="I9" r:id="rId2" display="Eileen@fhybearing.com"/>
    <hyperlink ref="I10" r:id="rId3" display="henry@nuoerbearing.cn"/>
    <hyperlink ref="I11" r:id="rId4" display="438790638@qq.com"/>
    <hyperlink ref="I12" r:id="rId4" display="438790638@qq.com"/>
    <hyperlink ref="I16" r:id="rId5" display="allan@rockbits.cn"/>
    <hyperlink ref="I18" r:id="rId6" display="aprilcheng@tflexindustries.com" tooltip="mailto:aprilcheng@tflexindustries.com"/>
    <hyperlink ref="I21" r:id="rId7" display="chbsu@126.com"/>
    <hyperlink ref="I19" r:id="rId8" display="33421785@qq.com"/>
    <hyperlink ref="I22" r:id="rId9" display="18963576036@163.com"/>
    <hyperlink ref="I23" r:id="rId9" display="18963576036@164.com"/>
    <hyperlink ref="I24" r:id="rId10" display="435376706@qq.com"/>
    <hyperlink ref="I25" r:id="rId10" display="435376707@qq.com"/>
    <hyperlink ref="I27" r:id="rId11" display="15964353856@163.com"/>
    <hyperlink ref="I28" r:id="rId11" display="15964353856@164.com"/>
    <hyperlink ref="I32" r:id="rId12" display="573438140@qq.com"/>
    <hyperlink ref="I33" r:id="rId12" display="573438140@qq.com"/>
    <hyperlink ref="I34" r:id="rId13" display="18963537007@163.com"/>
  </hyperlink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Sheet0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NPOI</dc:creator>
  <cp:lastModifiedBy>娄冰玉</cp:lastModifiedBy>
  <dcterms:created xsi:type="dcterms:W3CDTF">2025-05-14T17:09:00Z</dcterms:created>
  <dcterms:modified xsi:type="dcterms:W3CDTF">2025-12-02T15:40:50Z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  <property fmtid="{D5CDD505-2E9C-101B-9397-08002B2CF9AE}" pid="4" name="ICV">
    <vt:lpwstr>EF2237DE736E4CE0A50F5400E03910AE_13</vt:lpwstr>
  </property>
  <property fmtid="{D5CDD505-2E9C-101B-9397-08002B2CF9AE}" pid="5" name="KSOProductBuildVer">
    <vt:lpwstr>2052-12.8.2.20327</vt:lpwstr>
  </property>
  <property fmtid="{D5CDD505-2E9C-101B-9397-08002B2CF9AE}" pid="6" name="KSOReadingLayout">
    <vt:bool>true</vt:bool>
  </property>
</Properties>
</file>